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ustom.xml" ContentType="application/vnd.openxmlformats-officedocument.custom-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ttps://sps.mol.hu/sites/ir/Shared Documents/Annual Report/2017/"/>
    </mc:Choice>
  </mc:AlternateContent>
  <bookViews>
    <workbookView xWindow="0" yWindow="0" windowWidth="18630" windowHeight="9765" tabRatio="734" activeTab="3"/>
  </bookViews>
  <sheets>
    <sheet name="Key Group figures" sheetId="1" r:id="rId1"/>
    <sheet name="Financial statements" sheetId="8" r:id="rId2"/>
    <sheet name="External parameters" sheetId="2" r:id="rId3"/>
    <sheet name="Segmental data" sheetId="3" r:id="rId4"/>
    <sheet name="E&amp;P" sheetId="4" r:id="rId5"/>
    <sheet name="Downstream" sheetId="5" r:id="rId6"/>
    <sheet name="Consumer Services" sheetId="10" r:id="rId7"/>
    <sheet name="Gas Midstream" sheetId="6" r:id="rId8"/>
    <sheet name="Sustainability and other" sheetId="7" r:id="rId9"/>
  </sheets>
  <externalReferences>
    <externalReference r:id="rId10"/>
    <externalReference r:id="rId11"/>
    <externalReference r:id="rId12"/>
    <externalReference r:id="rId13"/>
    <externalReference r:id="rId14"/>
    <externalReference r:id="rId15"/>
    <externalReference r:id="rId16"/>
  </externalReferences>
  <definedNames>
    <definedName name="_xlnm.Print_Area" localSheetId="6">'Consumer Services'!#REF!,'Consumer Services'!$B$2:$E$41,'Consumer Services'!#REF!</definedName>
    <definedName name="_xlnm.Print_Area" localSheetId="5">Downstream!$B$2:$E$133,Downstream!#REF!,Downstream!$B$135:$D$158</definedName>
    <definedName name="_xlnm.Print_Area" localSheetId="4">'E&amp;P'!$B$2:$E$89</definedName>
    <definedName name="_xlnm.Print_Area" localSheetId="2">'External parameters'!$B$2:$E$24</definedName>
    <definedName name="_xlnm.Print_Area" localSheetId="7">'Gas Midstream'!$B$2:$E$6</definedName>
    <definedName name="_xlnm.Print_Area" localSheetId="0">'Key Group figures'!$B$1:$E$79,'Key Group figures'!$B$81:$E$103</definedName>
    <definedName name="_xlnm.Print_Area" localSheetId="3">'Segmental data'!$B$2:$F$69,'Segmental data'!$B$72:$F$139</definedName>
    <definedName name="_xlnm.Print_Area" localSheetId="8">'Sustainability and other'!$B$2:$E$48</definedName>
  </definedNames>
  <calcPr calcId="152510"/>
</workbook>
</file>

<file path=xl/calcChain.xml><?xml version="1.0" encoding="utf-8"?>
<calcChain xmlns="http://schemas.openxmlformats.org/spreadsheetml/2006/main">
  <c r="G64" i="3" l="1"/>
  <c r="G49" i="1"/>
  <c r="F49" i="1"/>
  <c r="G17" i="7"/>
  <c r="G16" i="7"/>
  <c r="G15" i="7"/>
  <c r="G10" i="7"/>
  <c r="G12" i="7"/>
  <c r="G11" i="7"/>
  <c r="E9" i="7"/>
  <c r="G9" i="7"/>
  <c r="G6" i="7"/>
  <c r="G5" i="7"/>
  <c r="F9" i="7"/>
  <c r="C36" i="1"/>
  <c r="C35" i="1"/>
  <c r="D36" i="1"/>
  <c r="D35" i="1"/>
  <c r="E35" i="1"/>
  <c r="E36" i="1"/>
  <c r="F36" i="1"/>
  <c r="F35" i="1"/>
  <c r="C15" i="1"/>
  <c r="C16" i="1"/>
  <c r="D15" i="1"/>
  <c r="D16" i="1"/>
  <c r="E15" i="1"/>
  <c r="E16" i="1"/>
  <c r="G101" i="5"/>
  <c r="G104" i="5"/>
  <c r="G91" i="5"/>
  <c r="G80" i="5"/>
  <c r="G83" i="5"/>
  <c r="G70" i="5"/>
  <c r="G61" i="5"/>
  <c r="G64" i="5"/>
  <c r="G51" i="5"/>
  <c r="G42" i="5"/>
  <c r="G45" i="5"/>
  <c r="G32" i="5"/>
  <c r="G20" i="5"/>
  <c r="G23" i="5"/>
  <c r="G10" i="5"/>
  <c r="G47" i="4"/>
  <c r="G70" i="4"/>
  <c r="G74" i="4"/>
  <c r="F74" i="4"/>
  <c r="F56" i="4"/>
  <c r="F70" i="4"/>
  <c r="F76" i="4"/>
  <c r="G56" i="4"/>
  <c r="G64" i="4"/>
  <c r="G76" i="4"/>
  <c r="F16" i="7"/>
  <c r="F15" i="7"/>
  <c r="F12" i="7"/>
  <c r="F11" i="7"/>
  <c r="F10" i="7"/>
  <c r="F6" i="7"/>
  <c r="F5" i="7"/>
  <c r="E5" i="7"/>
  <c r="F47" i="4"/>
  <c r="F64" i="4"/>
  <c r="E10" i="7"/>
  <c r="E16" i="7"/>
  <c r="E15" i="7"/>
  <c r="E6" i="7"/>
  <c r="E70" i="1"/>
  <c r="E64" i="4"/>
  <c r="E47" i="4"/>
  <c r="E56" i="4"/>
  <c r="D56" i="4"/>
  <c r="D41" i="4"/>
  <c r="E158" i="5"/>
  <c r="E155" i="5"/>
  <c r="E154" i="5"/>
  <c r="E153" i="5"/>
  <c r="E152" i="5"/>
  <c r="E132" i="5"/>
  <c r="E131" i="5"/>
  <c r="E130" i="5"/>
  <c r="E129" i="5"/>
  <c r="E128" i="5"/>
  <c r="E127" i="5"/>
  <c r="E126" i="5"/>
  <c r="E125" i="5"/>
  <c r="E124" i="5"/>
  <c r="E123" i="5"/>
  <c r="E122" i="5"/>
  <c r="E121" i="5"/>
  <c r="E120" i="5"/>
  <c r="E119" i="5"/>
  <c r="E118" i="5"/>
  <c r="E117" i="5"/>
  <c r="E116" i="5"/>
  <c r="E115" i="5"/>
  <c r="E114" i="5"/>
  <c r="E113" i="5"/>
  <c r="E112" i="5"/>
  <c r="E111" i="5"/>
  <c r="E110" i="5"/>
  <c r="E109" i="5"/>
  <c r="E108" i="5"/>
  <c r="E107" i="5"/>
  <c r="E104" i="5"/>
  <c r="E103" i="5"/>
  <c r="E102" i="5"/>
  <c r="E101" i="5"/>
  <c r="E100" i="5"/>
  <c r="E99" i="5"/>
  <c r="E98" i="5"/>
  <c r="E97" i="5"/>
  <c r="E96" i="5"/>
  <c r="E95" i="5"/>
  <c r="E94" i="5"/>
  <c r="E93" i="5"/>
  <c r="E91" i="5"/>
  <c r="E90" i="5"/>
  <c r="E89" i="5"/>
  <c r="E88" i="5"/>
  <c r="E87" i="5"/>
  <c r="E83" i="5"/>
  <c r="E82" i="5"/>
  <c r="E81" i="5"/>
  <c r="E80" i="5"/>
  <c r="E79" i="5"/>
  <c r="E78" i="5"/>
  <c r="E77" i="5"/>
  <c r="E76" i="5"/>
  <c r="E75" i="5"/>
  <c r="E74" i="5"/>
  <c r="E73" i="5"/>
  <c r="E72" i="5"/>
  <c r="E70" i="5"/>
  <c r="E69" i="5"/>
  <c r="E68" i="5"/>
  <c r="E67" i="5"/>
  <c r="E64" i="5"/>
  <c r="E63" i="5"/>
  <c r="E62" i="5"/>
  <c r="E61" i="5"/>
  <c r="E60" i="5"/>
  <c r="E59" i="5"/>
  <c r="E58" i="5"/>
  <c r="E57" i="5"/>
  <c r="E56" i="5"/>
  <c r="E55" i="5"/>
  <c r="E54" i="5"/>
  <c r="E53" i="5"/>
  <c r="E51" i="5"/>
  <c r="E50" i="5"/>
  <c r="E49" i="5"/>
  <c r="E48" i="5"/>
  <c r="E45" i="5"/>
  <c r="E44" i="5"/>
  <c r="E43" i="5"/>
  <c r="E42" i="5"/>
  <c r="E41" i="5"/>
  <c r="E40" i="5"/>
  <c r="E39" i="5"/>
  <c r="E38" i="5"/>
  <c r="E37" i="5"/>
  <c r="E36" i="5"/>
  <c r="E35" i="5"/>
  <c r="E34" i="5"/>
  <c r="E32" i="5"/>
  <c r="E31" i="5"/>
  <c r="E30" i="5"/>
  <c r="E29" i="5"/>
  <c r="E28" i="5"/>
  <c r="E23" i="5"/>
  <c r="E22" i="5"/>
  <c r="E21" i="5"/>
  <c r="E20" i="5"/>
  <c r="E19" i="5"/>
  <c r="E18" i="5"/>
  <c r="E17" i="5"/>
  <c r="E16" i="5"/>
  <c r="E15" i="5"/>
  <c r="E14" i="5"/>
  <c r="E13" i="5"/>
  <c r="E12" i="5"/>
  <c r="E10" i="5"/>
  <c r="E9" i="5"/>
  <c r="E8" i="5"/>
  <c r="E7" i="5"/>
  <c r="E6" i="5"/>
  <c r="C41" i="4"/>
  <c r="C40" i="4"/>
  <c r="D64" i="4"/>
  <c r="D40" i="4"/>
  <c r="D47" i="4"/>
  <c r="E70" i="4"/>
  <c r="E76" i="4"/>
  <c r="D42" i="4"/>
  <c r="C42" i="4"/>
</calcChain>
</file>

<file path=xl/comments1.xml><?xml version="1.0" encoding="utf-8"?>
<comments xmlns="http://schemas.openxmlformats.org/spreadsheetml/2006/main">
  <authors>
    <author>Szalai Anna</author>
  </authors>
  <commentList>
    <comment ref="E8" authorId="0" shapeId="0">
      <text>
        <r>
          <rPr>
            <b/>
            <sz val="9"/>
            <color indexed="81"/>
            <rFont val="Tahoma"/>
            <family val="2"/>
          </rPr>
          <t>Szalai Anna:</t>
        </r>
        <r>
          <rPr>
            <sz val="9"/>
            <color indexed="81"/>
            <rFont val="Tahoma"/>
            <family val="2"/>
          </rPr>
          <t xml:space="preserve">
TRIR own staff restated on 04/04/2018</t>
        </r>
      </text>
    </comment>
    <comment ref="E9" authorId="0" shapeId="0">
      <text>
        <r>
          <rPr>
            <b/>
            <sz val="9"/>
            <color indexed="81"/>
            <rFont val="Tahoma"/>
            <family val="2"/>
          </rPr>
          <t>Szalai Anna:</t>
        </r>
        <r>
          <rPr>
            <sz val="9"/>
            <color indexed="81"/>
            <rFont val="Tahoma"/>
            <family val="2"/>
          </rPr>
          <t xml:space="preserve">
Restated on 4/4/2018
Previously: 1.4</t>
        </r>
      </text>
    </comment>
    <comment ref="G17" authorId="0" shapeId="0">
      <text>
        <r>
          <rPr>
            <b/>
            <sz val="9"/>
            <color indexed="81"/>
            <rFont val="Tahoma"/>
            <family val="2"/>
          </rPr>
          <t>Szalai Anna:</t>
        </r>
        <r>
          <rPr>
            <sz val="9"/>
            <color indexed="81"/>
            <rFont val="Tahoma"/>
            <family val="2"/>
          </rPr>
          <t xml:space="preserve">
Ongoing cases: 12 
(2 in INA), 1 suspended until court proceeding is over</t>
        </r>
      </text>
    </comment>
    <comment ref="E45" authorId="0" shapeId="0">
      <text>
        <r>
          <rPr>
            <b/>
            <sz val="9"/>
            <color indexed="81"/>
            <rFont val="Tahoma"/>
            <family val="2"/>
          </rPr>
          <t>Szalai Anna:</t>
        </r>
        <r>
          <rPr>
            <sz val="9"/>
            <color indexed="81"/>
            <rFont val="Tahoma"/>
            <family val="2"/>
          </rPr>
          <t xml:space="preserve">
Leavers restated on 4/4/2018</t>
        </r>
      </text>
    </comment>
    <comment ref="E46" authorId="0" shapeId="0">
      <text>
        <r>
          <rPr>
            <b/>
            <sz val="9"/>
            <color indexed="81"/>
            <rFont val="Tahoma"/>
            <family val="2"/>
          </rPr>
          <t>Szalai Anna:</t>
        </r>
        <r>
          <rPr>
            <sz val="9"/>
            <color indexed="81"/>
            <rFont val="Tahoma"/>
            <family val="2"/>
          </rPr>
          <t xml:space="preserve">
restated on 4/4/2018</t>
        </r>
      </text>
    </comment>
  </commentList>
</comments>
</file>

<file path=xl/sharedStrings.xml><?xml version="1.0" encoding="utf-8"?>
<sst xmlns="http://schemas.openxmlformats.org/spreadsheetml/2006/main" count="744" uniqueCount="375">
  <si>
    <t>Key financial figures</t>
  </si>
  <si>
    <t>Group key figures  (HUF bn)</t>
  </si>
  <si>
    <t>2013
restated</t>
  </si>
  <si>
    <t>2014
restated</t>
  </si>
  <si>
    <t>2015
restated</t>
  </si>
  <si>
    <t>2016
restated</t>
  </si>
  <si>
    <t>Net revenues</t>
  </si>
  <si>
    <t>EBITDA</t>
  </si>
  <si>
    <t xml:space="preserve">Clean EBITDA * </t>
  </si>
  <si>
    <t>Clean CCS EBITDA**</t>
  </si>
  <si>
    <t>Operating profit</t>
  </si>
  <si>
    <t xml:space="preserve">Clean operating profit * </t>
  </si>
  <si>
    <t>Profit before tax</t>
  </si>
  <si>
    <t>Profit for the year attributable to equity holders of the parent</t>
  </si>
  <si>
    <t>Operating cash flow</t>
  </si>
  <si>
    <t>Capital expenditures and investments</t>
  </si>
  <si>
    <t>Basic earnings per share (HUF)</t>
  </si>
  <si>
    <t>Diluted earnings per share (HUF)</t>
  </si>
  <si>
    <t>Return On Average Capital Employed (ROACE) % ***</t>
  </si>
  <si>
    <t>Clean ROACE % *,**</t>
  </si>
  <si>
    <t xml:space="preserve">* Special items of operating profit, EBITDA and Clean CCS methodology are detailed in MD&amp;A part of the relevant Annual Reports. Impairment related to the treatment of gas bottles at Proplin in 2011 (HUF 6.1 bn), and recognized provision for Romanian Competition Council fine in 2011 (HUF 5.6 bn). </t>
  </si>
  <si>
    <t xml:space="preserve">** As of Q2 2013 our applied clean CCS methodology eliminates from EBITDA / operating profit inventory holding gain / loss (i.e.: reflecting actual cost of supply of crude oil and other major raw materials); impairment on inventories; FX gains / losses on debtors and creditors; furthermore adjusts EBITDA / operating profit by capturing the results of underlying hedge transactions. Clean CCS figures of the base periods were modified as well according to the improved methodology.   </t>
  </si>
  <si>
    <t>*** NOPLAT based</t>
  </si>
  <si>
    <t>In US dollars</t>
  </si>
  <si>
    <t>Group key figures (USD mn)</t>
  </si>
  <si>
    <t>Basic earnings per share (USD)</t>
  </si>
  <si>
    <t>Diluted earnings per share (USD)</t>
  </si>
  <si>
    <t>Key operating figures</t>
  </si>
  <si>
    <t>UPSTREAM</t>
  </si>
  <si>
    <t>Reserves (2P)</t>
  </si>
  <si>
    <t>Gross proved + probable reserves according to SPE rules***</t>
  </si>
  <si>
    <t xml:space="preserve">   o/w crude oil and condensate (million bbl)</t>
  </si>
  <si>
    <t> 246</t>
  </si>
  <si>
    <t xml:space="preserve">   o/w natural gas (million boe)</t>
  </si>
  <si>
    <t> 216</t>
  </si>
  <si>
    <t>Production</t>
  </si>
  <si>
    <t>Daily average  production (mboe/d)*****</t>
  </si>
  <si>
    <t xml:space="preserve">   o/w crude oil and condensate (mboe/d)</t>
  </si>
  <si>
    <t xml:space="preserve">   o/w natural gas (mboe/d)</t>
  </si>
  <si>
    <t>DOWNSTREAM</t>
  </si>
  <si>
    <t>Refining</t>
  </si>
  <si>
    <t>Total refinery throughput (kt)</t>
  </si>
  <si>
    <t>White products yield (%)</t>
  </si>
  <si>
    <t>Product sales</t>
  </si>
  <si>
    <t>Crude oil product sales (kt) ****</t>
  </si>
  <si>
    <t>LPG sales (kt)</t>
  </si>
  <si>
    <t>Petrochemical product sales (kt)</t>
  </si>
  <si>
    <t>CONSUMER SERVICES</t>
  </si>
  <si>
    <t>Retail</t>
  </si>
  <si>
    <t>Number of service stations</t>
  </si>
  <si>
    <t>Total retail sales of refined products (kt)</t>
  </si>
  <si>
    <t>GAS MIDSTREAM</t>
  </si>
  <si>
    <t>Operating figures</t>
  </si>
  <si>
    <t>Hungarian natural gas transmission (million cm)</t>
  </si>
  <si>
    <t>Natural gas transit (million cm)</t>
  </si>
  <si>
    <t>HUMAN RESOURCES</t>
  </si>
  <si>
    <t>Headcount</t>
  </si>
  <si>
    <t>MOL Group closing headcount</t>
  </si>
  <si>
    <t>*The reserves does not include information about MOL's share proportionate to its ownership from reserves of INA, d.d., but includes 100% of reserves of MMBF Plc.</t>
  </si>
  <si>
    <t>***  The reserves include information about 100% of MMBF Ltd’s reserves. In case of INA, d.d. reserves data include MOL’s share proportionate to its ownership from reserves of INA, d.d. till 31 December, 2008. Due to full consolidation of INA, d.d. reserves data from 31 December, 2009 include 100 % of INA’s reserves. In case of INA revision, extensions, discoveries and production figures are calculated by assuming 47.16% of MOL’s share for 2009.</t>
  </si>
  <si>
    <t>**** Without LPG sales and petchem transfer</t>
  </si>
  <si>
    <t>Share performance</t>
  </si>
  <si>
    <t>Number of shares as of 31 December</t>
  </si>
  <si>
    <t xml:space="preserve">   A Series shares</t>
  </si>
  <si>
    <t xml:space="preserve">      ow treasury shares</t>
  </si>
  <si>
    <t xml:space="preserve">   B Series shares</t>
  </si>
  <si>
    <t xml:space="preserve">   C Series shares</t>
  </si>
  <si>
    <t>ow treasury shares</t>
  </si>
  <si>
    <t>Yearly share price performance</t>
  </si>
  <si>
    <t>2013*</t>
  </si>
  <si>
    <t>2014*</t>
  </si>
  <si>
    <t>2015*</t>
  </si>
  <si>
    <t>2016*</t>
  </si>
  <si>
    <t>Highest share price (HUF)</t>
  </si>
  <si>
    <t>Lowest share price (HUF)</t>
  </si>
  <si>
    <t>Year end share price (HUF)</t>
  </si>
  <si>
    <t>Year end market capitalisation (HUF bn)</t>
  </si>
  <si>
    <t>Dividend per share (HUF)</t>
  </si>
  <si>
    <t>Highest share price (USD)</t>
  </si>
  <si>
    <t>Lowest share price (USD)</t>
  </si>
  <si>
    <t>Year end share price (USD)</t>
  </si>
  <si>
    <t xml:space="preserve">Year end market capitalisation (USD bn) </t>
  </si>
  <si>
    <t>BSE average daily turnover (shares)</t>
  </si>
  <si>
    <t>* Numbers have been correctes due to the 8 to 1 share split in Sep, 2017</t>
  </si>
  <si>
    <t>Financial statements</t>
  </si>
  <si>
    <t>MOL Group consolidated balance sheet (HUF mn)</t>
  </si>
  <si>
    <t>Property, plant and equipment</t>
  </si>
  <si>
    <t>Total non-current assets</t>
  </si>
  <si>
    <t>Cash and cash equivalents</t>
  </si>
  <si>
    <t>Total current assets</t>
  </si>
  <si>
    <t>Total assets</t>
  </si>
  <si>
    <t>Equity attributable to equity holders of the parent</t>
  </si>
  <si>
    <t>Non-controlling interest</t>
  </si>
  <si>
    <t>Total equity</t>
  </si>
  <si>
    <t>Long-term debt, net of current portion</t>
  </si>
  <si>
    <t>Total non-current liabilities</t>
  </si>
  <si>
    <t>Short-term debt</t>
  </si>
  <si>
    <t>Total current liabilities</t>
  </si>
  <si>
    <t>Total equity and liabilities</t>
  </si>
  <si>
    <t>Net debt</t>
  </si>
  <si>
    <t>Net debt/(Net debt+total equity) (%)</t>
  </si>
  <si>
    <t>MOL Group consolidated profit/loss (PL) statement (HUF mn)</t>
  </si>
  <si>
    <t>Net sales revenues</t>
  </si>
  <si>
    <t>Depreciation, depletion, amortisation and impairment</t>
  </si>
  <si>
    <t>Financial expense/(gain) net</t>
  </si>
  <si>
    <t>Income tax expense / (benefit)</t>
  </si>
  <si>
    <t>Profit for the year from continuing operations</t>
  </si>
  <si>
    <t>Profit for the year from discontinued operations</t>
  </si>
  <si>
    <t>-</t>
  </si>
  <si>
    <t>Profit for the year</t>
  </si>
  <si>
    <t>Attributable to equity holders of the parent</t>
  </si>
  <si>
    <t>Attributable to minority interests</t>
  </si>
  <si>
    <t>MOL Group cash flow statement (HUF mn)</t>
  </si>
  <si>
    <t>EBITDA (continuing operation)</t>
  </si>
  <si>
    <t>Operating cash flow before changes in working capital</t>
  </si>
  <si>
    <t>Net cash provided by operating activities</t>
  </si>
  <si>
    <t>Net cash provided by / (used in) investing activities</t>
  </si>
  <si>
    <t>Net cash used in financing activities</t>
  </si>
  <si>
    <t>(Decrease) /  increase in cash and cash equivalents</t>
  </si>
  <si>
    <t>MOL Group consolidated balance sheet (USD mn)</t>
  </si>
  <si>
    <t>MOL Group consolidated profit/loss (PL) statement (USD mn)</t>
  </si>
  <si>
    <t>Attrubutable to minority interests</t>
  </si>
  <si>
    <t>MOL Group cash flow statement (USD mn)</t>
  </si>
  <si>
    <t>Main external parameters</t>
  </si>
  <si>
    <t>Total MOL Group refinery margin (USD/bbl)</t>
  </si>
  <si>
    <t>Complex refinery margin (MOL+Slovnaft) (USD/bbl)</t>
  </si>
  <si>
    <t>Brent dated (USD/bbl)</t>
  </si>
  <si>
    <t>Ural Blend (USD/bbl)</t>
  </si>
  <si>
    <t>Brent Ural spread (USD/bbl)</t>
  </si>
  <si>
    <t>Premium unleaded gasoline 10 ppm (USD/t) *</t>
  </si>
  <si>
    <t>Gas oil - ULSD 10ppm (USD/t) *</t>
  </si>
  <si>
    <t>Naphtha (USD/t) **</t>
  </si>
  <si>
    <t xml:space="preserve">Crack spread – premium unleaded (USD/t) </t>
  </si>
  <si>
    <t>Crack spread – gas oil (USD/t)</t>
  </si>
  <si>
    <t>Crack spread – naphtha (USD/t) **</t>
  </si>
  <si>
    <t>Ethylene (EUR/t)</t>
  </si>
  <si>
    <t>NEW MOL Group petrochemicals margin (EUR/t)</t>
  </si>
  <si>
    <t>Integrated petrochemical margin (EUR/t)</t>
  </si>
  <si>
    <t>HUF/USD average</t>
  </si>
  <si>
    <t>HUF/EUR average</t>
  </si>
  <si>
    <t>* FOB Rotterdam parity</t>
  </si>
  <si>
    <t>** FOB Med parity</t>
  </si>
  <si>
    <r>
      <t>1</t>
    </r>
    <r>
      <rPr>
        <sz val="10"/>
        <rFont val="Calibri"/>
        <family val="2"/>
        <charset val="238"/>
        <scheme val="minor"/>
      </rPr>
      <t xml:space="preserve">  Mediterranean Urals crack margin</t>
    </r>
  </si>
  <si>
    <t>Segmental financial data</t>
  </si>
  <si>
    <t>Net sales revenues (HUF mn)</t>
  </si>
  <si>
    <t>2013 restated</t>
  </si>
  <si>
    <t>2015 restated</t>
  </si>
  <si>
    <t>2016 restated</t>
  </si>
  <si>
    <t>Upstream</t>
  </si>
  <si>
    <t>Downstream</t>
  </si>
  <si>
    <t>Gas Midstream</t>
  </si>
  <si>
    <t>Consumer Services</t>
  </si>
  <si>
    <t>Corporate and Other</t>
  </si>
  <si>
    <t>Total sales revenues</t>
  </si>
  <si>
    <t>Total net external sales revenues</t>
  </si>
  <si>
    <t>EBITDA by segments (HUF mn)</t>
  </si>
  <si>
    <t>Intersegment transfers</t>
  </si>
  <si>
    <t>Total</t>
  </si>
  <si>
    <t>Clean EBITDA by segments (HUF mn)</t>
  </si>
  <si>
    <t>Clean CCS EBITDA*</t>
  </si>
  <si>
    <t>Operating profit by segments  (HUF mn)</t>
  </si>
  <si>
    <t>Clean operating profit by segments  (HUF mn)</t>
  </si>
  <si>
    <t>Depreciation by segments (HUF mn)</t>
  </si>
  <si>
    <t>Total depreciation, depletion, amortisation and impairment</t>
  </si>
  <si>
    <t>CAPEX by segments (HUF bn)</t>
  </si>
  <si>
    <t>of which Refining&amp;Marketing</t>
  </si>
  <si>
    <t>of which Petrochemicals</t>
  </si>
  <si>
    <t>of which Power &amp; other</t>
  </si>
  <si>
    <t>Corporate</t>
  </si>
  <si>
    <t>Intersegment</t>
  </si>
  <si>
    <t>MOL Group Total</t>
  </si>
  <si>
    <t xml:space="preserve">* As of Q2 2013 our applied clean CCS methodology eliminates from EBITDA / operating profit inventory holding gain / loss (i.e.: reflecting actual cost of supply of crude oil and other major raw materials); impairment on inventories; FX gains / losses on debtors and creditors; furthermore adjusts EBITDA / operating profit by capturing the results of underlying hedge transactions. Clean CCS figures of the base periods were modified as well according to the improved methodology.   </t>
  </si>
  <si>
    <t>Net sales revenues (USD mn)</t>
  </si>
  <si>
    <t>TOTAL Net sales revenues</t>
  </si>
  <si>
    <t>TOTAL Net external sales revenues</t>
  </si>
  <si>
    <t>EBITDA by segments (USD mn)</t>
  </si>
  <si>
    <t>Clean EBITDA by segments (USD mn)</t>
  </si>
  <si>
    <t>Operating profit by segments  (USD mn)</t>
  </si>
  <si>
    <t>Clean operating profit  by segments (USD mn)</t>
  </si>
  <si>
    <t>Depreciation by segments (USD mn)</t>
  </si>
  <si>
    <t>CAPEX by segments (USD mn)</t>
  </si>
  <si>
    <t>Exploration &amp; Production</t>
  </si>
  <si>
    <t>Gross 2P reserves (proved + probable reserves according to SPE rules*)</t>
  </si>
  <si>
    <t>Crude oil and condensate</t>
  </si>
  <si>
    <t>2016***</t>
  </si>
  <si>
    <t>Hungary (kt)**</t>
  </si>
  <si>
    <t>Croatia (kt)**</t>
  </si>
  <si>
    <t>U.K. - North Sea (kt)**</t>
  </si>
  <si>
    <t>Russia, Pakistan (kt)**</t>
  </si>
  <si>
    <t>Kazakhstan (kt)**</t>
  </si>
  <si>
    <t>Kurdistan Region of Iraq (kt)**</t>
  </si>
  <si>
    <t>Other (kt)**</t>
  </si>
  <si>
    <t>Natural Gas</t>
  </si>
  <si>
    <t>Hungary (bcm)</t>
  </si>
  <si>
    <t>Croatia (bcm)</t>
  </si>
  <si>
    <t>Russia, Pakistan (bcm)</t>
  </si>
  <si>
    <t>Other (bcm)</t>
  </si>
  <si>
    <t>Combined</t>
  </si>
  <si>
    <t>Hungary (MMboe)</t>
  </si>
  <si>
    <t>Croatia (MMboe)</t>
  </si>
  <si>
    <t>U.K. - North Sea (MMboe)</t>
  </si>
  <si>
    <t>Russia (MMboe)</t>
  </si>
  <si>
    <t>Kazakhstan (MMboe)</t>
  </si>
  <si>
    <t>Pakistan (MMboe)</t>
  </si>
  <si>
    <t>Kurdistan (MMboe)</t>
  </si>
  <si>
    <t>Other (MMboe)</t>
  </si>
  <si>
    <t>Total hydrocarbon reserves (MMboe)</t>
  </si>
  <si>
    <t>Total (MMboe)</t>
  </si>
  <si>
    <t>o/w MOL (MMboe)</t>
  </si>
  <si>
    <t>o/w INA (MMboe)</t>
  </si>
  <si>
    <t xml:space="preserve">* The reserves include information about 100% of MMBF Ltd’s reserves. In case of INA, d.d. reserves data include MOL’s share proportionate to its ownership from reserves of INA, d.d. till 31 December, 2008. Due to full consolidation of INA, d.d. reserves data from 31 December, 2009 include 100 % of INA’s reserves. In case of INA revision, extensions, discoveries and production figures are calculated by assuming 47.16% of MOL’s share for 2009. </t>
  </si>
  <si>
    <t>** Including condensate</t>
  </si>
  <si>
    <t>***restated</t>
  </si>
  <si>
    <t>Daily average  production (mboe/d)**</t>
  </si>
  <si>
    <t xml:space="preserve">   o/w crude oil + condensate (mboe/d)</t>
  </si>
  <si>
    <t>Total hydrocarbon production (mboe/d)</t>
  </si>
  <si>
    <t xml:space="preserve"> *with INA from 1July, 2009</t>
  </si>
  <si>
    <t>** excluding MMBF Plc. production from 2008</t>
  </si>
  <si>
    <t>***restated, including production used for own consumption</t>
  </si>
  <si>
    <t>Hydrocarbon production (mboe/d)</t>
  </si>
  <si>
    <t>2016**</t>
  </si>
  <si>
    <t xml:space="preserve">Crude oil production </t>
  </si>
  <si>
    <t xml:space="preserve">Hungary </t>
  </si>
  <si>
    <t>Croatia</t>
  </si>
  <si>
    <t>U.K. (North Sea)</t>
  </si>
  <si>
    <t>Russia</t>
  </si>
  <si>
    <t>Kurdistan Region of Iraq</t>
  </si>
  <si>
    <t xml:space="preserve">Syria </t>
  </si>
  <si>
    <t>Other International</t>
  </si>
  <si>
    <t xml:space="preserve">Natural gas production </t>
  </si>
  <si>
    <t xml:space="preserve">    o/w Croatia offshore</t>
  </si>
  <si>
    <t>UK (North Sea)</t>
  </si>
  <si>
    <t>Syria</t>
  </si>
  <si>
    <t xml:space="preserve">Condensate </t>
  </si>
  <si>
    <t>Average hydrocarbon production of fully consolidated companies</t>
  </si>
  <si>
    <t>Russia (Baitex)</t>
  </si>
  <si>
    <t>Kurdistan Region of Iraq (Pearl Petroleum)</t>
  </si>
  <si>
    <t>Average hydrocarbon production of joint ventures and associated companies</t>
  </si>
  <si>
    <t>Group level average hydrocarbon production</t>
  </si>
  <si>
    <t>*restated with Baitex</t>
  </si>
  <si>
    <t xml:space="preserve"> **restated, including production used for own consumption</t>
  </si>
  <si>
    <t>Direct production cost/unit OPEX (USD/boe)*</t>
  </si>
  <si>
    <t>2014 restated</t>
  </si>
  <si>
    <t>2015**</t>
  </si>
  <si>
    <t>Average unit OPEX of fully consolidated companies</t>
  </si>
  <si>
    <t>Average unit OPEX of joint ventures and associated companies</t>
  </si>
  <si>
    <t>Group level average unit OPEX</t>
  </si>
  <si>
    <t>*Production costs are exclusive of DD&amp;A and management costs, and of MMBF Plc. production from 2008</t>
  </si>
  <si>
    <t>**restated with BaiTex</t>
  </si>
  <si>
    <t xml:space="preserve"> ***restated according to new methodology </t>
  </si>
  <si>
    <t>Average realised hydrocarbon price</t>
  </si>
  <si>
    <t>2015 restated*</t>
  </si>
  <si>
    <t xml:space="preserve">Crude oil and condensate price (USD/bbl) </t>
  </si>
  <si>
    <t>Average realised gas price (USD/boe)</t>
  </si>
  <si>
    <t>Total hydrocarbon price (USD/boe)</t>
  </si>
  <si>
    <t>Refining and Marketing</t>
  </si>
  <si>
    <t>Refineries operations (kt)</t>
  </si>
  <si>
    <t>MOL Group processing*</t>
  </si>
  <si>
    <t>Domestic crude oil</t>
  </si>
  <si>
    <t>Imported crude oil</t>
  </si>
  <si>
    <t>Condensates</t>
  </si>
  <si>
    <t>Other feedstock</t>
  </si>
  <si>
    <t>Total refinery throughput</t>
  </si>
  <si>
    <t>MOL Group production</t>
  </si>
  <si>
    <t>LPG**</t>
  </si>
  <si>
    <t>Naphtha</t>
  </si>
  <si>
    <t>Motor gasolines</t>
  </si>
  <si>
    <t>Diesel and heating oil</t>
  </si>
  <si>
    <t>Kerosene</t>
  </si>
  <si>
    <t>Fuel oils</t>
  </si>
  <si>
    <t>Bitumen</t>
  </si>
  <si>
    <t>Other products</t>
  </si>
  <si>
    <t>Total production</t>
  </si>
  <si>
    <t>Refinery loss</t>
  </si>
  <si>
    <t>Own consumption</t>
  </si>
  <si>
    <t>Total refinery production</t>
  </si>
  <si>
    <t>* On group level intercompany transfers between refineries are excluded.</t>
  </si>
  <si>
    <t>** LPG and pentanes</t>
  </si>
  <si>
    <t>Duna Refinery processing</t>
  </si>
  <si>
    <t>Duna Refinery production</t>
  </si>
  <si>
    <t>LPG</t>
  </si>
  <si>
    <t>Bratislava Refinery processing</t>
  </si>
  <si>
    <t>Bratislava Refinery production</t>
  </si>
  <si>
    <t>IES Refinery processing</t>
  </si>
  <si>
    <t>IES Refinery production</t>
  </si>
  <si>
    <t>* from 15 of November</t>
  </si>
  <si>
    <t>INA processing</t>
  </si>
  <si>
    <t>INA production</t>
  </si>
  <si>
    <t>Crude oil product sales (kt) *</t>
  </si>
  <si>
    <t>Sales in Hungary</t>
  </si>
  <si>
    <t>Gas and heating oils</t>
  </si>
  <si>
    <t>Lubricants</t>
  </si>
  <si>
    <t>Sales in Slovakia</t>
  </si>
  <si>
    <t>Sales in Croatia</t>
  </si>
  <si>
    <t>Gasolines</t>
  </si>
  <si>
    <t>Export sales</t>
  </si>
  <si>
    <t>Lubricants (without base oil)</t>
  </si>
  <si>
    <t>Total crude oil product sales</t>
  </si>
  <si>
    <t>*Without LPG sales</t>
  </si>
  <si>
    <t>Petrochemicals</t>
  </si>
  <si>
    <t>Petrochemical production (kt)</t>
  </si>
  <si>
    <t>Ethylene</t>
  </si>
  <si>
    <t>Propylene</t>
  </si>
  <si>
    <t>Total olefin</t>
  </si>
  <si>
    <t>Butadiene</t>
  </si>
  <si>
    <t>Raffinate</t>
  </si>
  <si>
    <t>Total BDEU production</t>
  </si>
  <si>
    <t>LDPE</t>
  </si>
  <si>
    <t>HDPE</t>
  </si>
  <si>
    <t>PP</t>
  </si>
  <si>
    <t>Total polymers</t>
  </si>
  <si>
    <t>TOTAL Petchem production</t>
  </si>
  <si>
    <t>Petrochemical sales by region (kt)</t>
  </si>
  <si>
    <t>Hungary</t>
  </si>
  <si>
    <t>Slovakia</t>
  </si>
  <si>
    <t>Other markets</t>
  </si>
  <si>
    <t>Total petrochemical product sales</t>
  </si>
  <si>
    <t>Petrochemical transfer to R&amp;M* (kt)</t>
  </si>
  <si>
    <t>Petrochemical by-products</t>
  </si>
  <si>
    <t>* Excludes transfers within petrochemicals segment.</t>
  </si>
  <si>
    <t>Number of MOL Group service stations *</t>
  </si>
  <si>
    <t>Romania</t>
  </si>
  <si>
    <t>Czech Republic</t>
  </si>
  <si>
    <t>Austria</t>
  </si>
  <si>
    <t>Slovenia</t>
  </si>
  <si>
    <t>Serbia</t>
  </si>
  <si>
    <t>Italy</t>
  </si>
  <si>
    <t>Bosnia</t>
  </si>
  <si>
    <t>Montenegro</t>
  </si>
  <si>
    <t>* Service stations held by fully consolidated subsidiaries</t>
  </si>
  <si>
    <t>** MOL Group with INA from 1July, 2009</t>
  </si>
  <si>
    <t>*** MOL Group with INA</t>
  </si>
  <si>
    <t>****with restatement of Italy, and Austria due to methodology change</t>
  </si>
  <si>
    <t>Retail sales of refined products (kt)</t>
  </si>
  <si>
    <t>Motor gasoline</t>
  </si>
  <si>
    <t>Total refined product retail sales</t>
  </si>
  <si>
    <t>* MOL Group with INA from 1July, 2009</t>
  </si>
  <si>
    <t>** MOL Group with INA</t>
  </si>
  <si>
    <t>Gasoline and Diesel sales by countries (kt)</t>
  </si>
  <si>
    <t>Other</t>
  </si>
  <si>
    <t>Transmission volumes (million cm)</t>
  </si>
  <si>
    <t>Hungarian natural gas transmission</t>
  </si>
  <si>
    <t>Natural gas transit</t>
  </si>
  <si>
    <t>Sustainability</t>
  </si>
  <si>
    <t>Environmental &amp; sustainability data</t>
  </si>
  <si>
    <t>Carbon Dioxide (CO2) under ETS* (mn tn)</t>
  </si>
  <si>
    <r>
      <t>Volume of spills (m</t>
    </r>
    <r>
      <rPr>
        <vertAlign val="superscript"/>
        <sz val="11"/>
        <rFont val="Calibri"/>
        <family val="2"/>
        <scheme val="minor"/>
      </rPr>
      <t>3</t>
    </r>
    <r>
      <rPr>
        <sz val="11"/>
        <rFont val="Calibri"/>
        <family val="2"/>
        <charset val="238"/>
        <scheme val="minor"/>
      </rPr>
      <t>)**</t>
    </r>
  </si>
  <si>
    <t>Health and safety indicators</t>
  </si>
  <si>
    <t>TRIR*** - own staff</t>
  </si>
  <si>
    <t>TRIR*** - own &amp; contractor &amp; fuel station staff</t>
  </si>
  <si>
    <t>Fatalities – own empl. (events)</t>
  </si>
  <si>
    <t>Fatalities – contractors onsite (events)</t>
  </si>
  <si>
    <t>Social indicators and ethics data</t>
  </si>
  <si>
    <t>Donations**** (mn HUF)</t>
  </si>
  <si>
    <t>Ethical notifications (pcs)</t>
  </si>
  <si>
    <t>Ethical misconducts (pcs)</t>
  </si>
  <si>
    <t>* From 2013 INA facilities (Sisak Refinery, Rijeka Refinery, Molve GTP, Ivanic Grad GTP) are under ETS</t>
  </si>
  <si>
    <r>
      <t>** Volume of HC content for spills above 1m</t>
    </r>
    <r>
      <rPr>
        <vertAlign val="superscript"/>
        <sz val="10"/>
        <color theme="1"/>
        <rFont val="Calibri"/>
        <family val="2"/>
        <charset val="238"/>
        <scheme val="minor"/>
      </rPr>
      <t>3</t>
    </r>
    <r>
      <rPr>
        <sz val="10"/>
        <color theme="1"/>
        <rFont val="Calibri"/>
        <family val="2"/>
        <charset val="238"/>
        <scheme val="minor"/>
      </rPr>
      <t xml:space="preserve"> HC content</t>
    </r>
  </si>
  <si>
    <t>*** Total Reportable Injury Rate – number of Medical Treatment Cases, Restricted Work Cases and Lost Time Injuries per 1 million hours worked</t>
  </si>
  <si>
    <t>****Donation, excluding in-kind giving</t>
  </si>
  <si>
    <t>Human Resources</t>
  </si>
  <si>
    <t>Average headcount* (person)</t>
  </si>
  <si>
    <t>Exploration and Production</t>
  </si>
  <si>
    <t>Corporate Services</t>
  </si>
  <si>
    <t>Headquarters and other</t>
  </si>
  <si>
    <t>MOL Plc. total</t>
  </si>
  <si>
    <t>Subsidiaries</t>
  </si>
  <si>
    <t>MOL Group</t>
  </si>
  <si>
    <t>* Average headcount calculation based on full time employees.</t>
  </si>
  <si>
    <t>Closing headcount (person)</t>
  </si>
  <si>
    <t>MOL Plc.</t>
  </si>
  <si>
    <t>* MOL Group with INA</t>
  </si>
  <si>
    <t>Indicators</t>
  </si>
  <si>
    <t>Leavers</t>
  </si>
  <si>
    <t>Employee turnover rate (%)</t>
  </si>
</sst>
</file>

<file path=xl/styles.xml><?xml version="1.0" encoding="utf-8"?>
<styleSheet xmlns="http://schemas.openxmlformats.org/spreadsheetml/2006/main" xmlns:mc="http://schemas.openxmlformats.org/markup-compatibility/2006" xmlns:x14ac="http://schemas.microsoft.com/office/spreadsheetml/2009/9/ac" mc:Ignorable="x14ac">
  <numFmts count="129">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 &quot;Ft&quot;_-;\-* #,##0.00\ &quot;Ft&quot;_-;_-* &quot;-&quot;??\ &quot;Ft&quot;_-;_-@_-"/>
    <numFmt numFmtId="165" formatCode="_-* #,##0.00\ _F_t_-;\-* #,##0.00\ _F_t_-;_-* &quot;-&quot;??\ _F_t_-;_-@_-"/>
    <numFmt numFmtId="166" formatCode="_-* #,##0_-;\-* #,##0_-;_-* &quot;-&quot;_-;_-@_-"/>
    <numFmt numFmtId="167" formatCode="_-* #,##0.00_-;\-* #,##0.00_-;_-* &quot;-&quot;??_-;_-@_-"/>
    <numFmt numFmtId="168" formatCode="General_)"/>
    <numFmt numFmtId="169" formatCode="#,##0.0"/>
    <numFmt numFmtId="170" formatCode="#,##0;\(#,##0\)"/>
    <numFmt numFmtId="171" formatCode="#,##0.0;\(#,##0.0\)"/>
    <numFmt numFmtId="172" formatCode="#,##0.00;\(#,##0.00\)"/>
    <numFmt numFmtId="173" formatCode="_-* #,##0.00\ &quot;kn&quot;_-;\-* #,##0.00\ &quot;kn&quot;_-;_-* &quot;-&quot;??\ &quot;kn&quot;_-;_-@_-"/>
    <numFmt numFmtId="174" formatCode="_-* #,##0.00\ _k_n_-;\-* #,##0.00\ _k_n_-;_-* &quot;-&quot;??\ _k_n_-;_-@_-"/>
    <numFmt numFmtId="175" formatCode="0.0"/>
    <numFmt numFmtId="176" formatCode="#,##0.0;[Red]\-#,##0.0"/>
    <numFmt numFmtId="177" formatCode="#,##0;[Red]&quot;▲&quot;#,##0"/>
    <numFmt numFmtId="178" formatCode="0.0000"/>
    <numFmt numFmtId="179" formatCode="0.000"/>
    <numFmt numFmtId="180" formatCode="0;[Red]\-0"/>
    <numFmt numFmtId="181" formatCode="[DBNum3][$-411]&quot;平成&quot;e&quot;年&quot;m&quot;月&quot;d&quot;日&quot;"/>
    <numFmt numFmtId="182" formatCode="yy/mm/dd"/>
    <numFmt numFmtId="183" formatCode="[$-411]ge\.mm\.dd"/>
    <numFmt numFmtId="184" formatCode="_(* #,##0.0_);_(* \(#,##0.0\);_(* &quot;--- &quot;_)"/>
    <numFmt numFmtId="185" formatCode="#,##0;\-#,##0;&quot;-&quot;"/>
    <numFmt numFmtId="186" formatCode="###,###,##0;\-###,###,##0"/>
    <numFmt numFmtId="187" formatCode="###,###,###,##0;\-###,###,##0"/>
    <numFmt numFmtId="188" formatCode="0.0%"/>
    <numFmt numFmtId="189" formatCode="#\ ##0;[Red]\-#\ ##0"/>
    <numFmt numFmtId="190" formatCode="0.00\x;&quot;NEG&quot;"/>
    <numFmt numFmtId="191" formatCode="&quot;$&quot;#,##0.0_);\(&quot;$&quot;#,##0.0\)"/>
    <numFmt numFmtId="192" formatCode="&quot;$&quot;#,##0\ ;\(&quot;$&quot;#,##0\)"/>
    <numFmt numFmtId="193" formatCode="0.000_);[Red]\(0.000\)"/>
    <numFmt numFmtId="194" formatCode="#,##0.???_);\(#,##0.???\)"/>
    <numFmt numFmtId="195" formatCode="_-* #,##0.00\ [$€-1]_-;\-* #,##0.00\ [$€-1]_-;_-* &quot;-&quot;??\ [$€-1]_-"/>
    <numFmt numFmtId="196" formatCode="_-* #,##0.00\ _D_M_-;\-* #,##0.00\ _D_M_-;_-* &quot;-&quot;??\ _D_M_-;_-@_-"/>
    <numFmt numFmtId="197" formatCode="#,##0.0\ ;\(#,##0.0\)"/>
    <numFmt numFmtId="198" formatCode=";;;"/>
    <numFmt numFmtId="199" formatCode="###,###,##0;[Red]\-###,###,##0"/>
    <numFmt numFmtId="200" formatCode="000,000"/>
    <numFmt numFmtId="201" formatCode="#.\ ##0;[Red]\-#.\ ##0"/>
    <numFmt numFmtId="202" formatCode="###\ ###\ ##0;\-###\ ###\ ##0"/>
    <numFmt numFmtId="203" formatCode="###\ ###\ ##0;[Red]\-###\ ###\ ##0"/>
    <numFmt numFmtId="204" formatCode="0.0\x"/>
    <numFmt numFmtId="205" formatCode="#,##0\ ;\(#,##0\)"/>
    <numFmt numFmtId="206" formatCode="#,##0.0000;[Red]\(#,##0.0000\)"/>
    <numFmt numFmtId="207" formatCode="&quot;DM&quot;#,##0;[Red]\-&quot;DM&quot;#,##0"/>
    <numFmt numFmtId="208" formatCode="_-&quot;€&quot;\ * #,##0_-;_-&quot;€&quot;\ * #,##0\-;_-&quot;€&quot;\ * &quot;-&quot;_-;_-@_-"/>
    <numFmt numFmtId="209" formatCode="_-&quot;€&quot;\ * #,##0.00_-;_-&quot;€&quot;\ * #,##0.00\-;_-&quot;€&quot;\ * &quot;-&quot;??_-;_-@_-"/>
    <numFmt numFmtId="210" formatCode="[DBNum3]#,##0;[Red]\-#,##0"/>
    <numFmt numFmtId="211" formatCode="_-* #,##0.00\ &quot;Sk&quot;_-;\-* #,##0.00\ &quot;Sk&quot;_-;_-* &quot;-&quot;??\ &quot;Sk&quot;_-;_-@_-"/>
    <numFmt numFmtId="212" formatCode="#,##0.0000"/>
    <numFmt numFmtId="213" formatCode="mmm\-yyyy"/>
    <numFmt numFmtId="214" formatCode="0.00\ "/>
    <numFmt numFmtId="215" formatCode="_ * #,##0.00_)[$€-1]_ ;_ * \(#,##0.00\)[$€-1]_ ;_ * &quot;-&quot;??_)[$€-1]_ "/>
    <numFmt numFmtId="216" formatCode="@\ *."/>
    <numFmt numFmtId="217" formatCode="000000"/>
    <numFmt numFmtId="218" formatCode="[Red][=1]&quot;Error&quot;;&quot;OK&quot;"/>
    <numFmt numFmtId="219" formatCode="0000"/>
    <numFmt numFmtId="220" formatCode="_-* #,##0\ _k_n_-;\-* #,##0\ _k_n_-;_-* &quot;-&quot;??\ _k_n_-;_-@_-"/>
    <numFmt numFmtId="221" formatCode="##,#0_;\(#,##0\);&quot;-&quot;??_);@"/>
    <numFmt numFmtId="222" formatCode="*(#,##0\);*#\,##0_);&quot;-&quot;??_);@"/>
    <numFmt numFmtId="223" formatCode="_*\(#,##0\);_*#,##0_);&quot;-&quot;??_);@"/>
    <numFmt numFmtId="224" formatCode="_-* #,##0.00_р_._-;\-* #,##0.00_р_._-;_-* &quot;-&quot;??_р_._-;_-@_-"/>
    <numFmt numFmtId="225" formatCode="#,##0.000000_);\(#,##0.000000\)"/>
    <numFmt numFmtId="226" formatCode="* \(#,##0\);* #,##0_);&quot;-&quot;??_);@"/>
    <numFmt numFmtId="227" formatCode="#,##0_);\(#,##0\);&quot;-&quot;??_);@"/>
    <numFmt numFmtId="228" formatCode="* #,##0_);* \(#,##0\);&quot;-&quot;??_);@"/>
    <numFmt numFmtId="229" formatCode="dd\.mm\.yyyy&quot;г.&quot;"/>
    <numFmt numFmtId="230" formatCode="_(* #,##0.0000_);_(* \(#,##0.0000\);_(* &quot;-&quot;?_);_(@_)"/>
    <numFmt numFmtId="231" formatCode="_(* #,##0.0_);_(* \(#,##0.0\);_(* &quot;-&quot;_);_(@_)"/>
    <numFmt numFmtId="232" formatCode="000"/>
    <numFmt numFmtId="233" formatCode="#,##0.00\ ;\(#,##0.00\)"/>
    <numFmt numFmtId="234" formatCode="0.0_)%;\(0.0\)%"/>
    <numFmt numFmtId="235" formatCode="0.00_)%;\(0.00\)%"/>
    <numFmt numFmtId="236" formatCode="0%_);\(0%\)"/>
    <numFmt numFmtId="237" formatCode="* \(#,##0.0\);* #,##0.0_);&quot;-&quot;??_);@"/>
    <numFmt numFmtId="238" formatCode="* \(#,##0.00\);* #,##0.00_);&quot;-&quot;??_);@"/>
    <numFmt numFmtId="239" formatCode="_(* \(#,##0.0\);_(* #,##0.0_);_(* &quot;-&quot;_);_(@_)"/>
    <numFmt numFmtId="240" formatCode="_(* \(#,##0.00\);_(* #,##0.00_);_(* &quot;-&quot;_);_(@_)"/>
    <numFmt numFmtId="241" formatCode="_(* \(#,##0.000\);_(* #,##0.000_);_(* &quot;-&quot;_);_(@_)"/>
    <numFmt numFmtId="242" formatCode="#,##0.000000;[Red]#,##0.000000"/>
    <numFmt numFmtId="243" formatCode="_ * #,##0_ ;_ * \(#,##0_ ;_ * &quot;-&quot;_ ;_ @_ "/>
    <numFmt numFmtId="244" formatCode="&quot;$&quot;#,##0.000000;[Red]&quot;$&quot;#,##0.000000"/>
    <numFmt numFmtId="245" formatCode="#,##0.0000000_$"/>
    <numFmt numFmtId="246" formatCode="&quot;$&quot;\ #,##0.00"/>
    <numFmt numFmtId="247" formatCode="_ * #,##0_ ;_ * \(#,##0_)\ ;_ * &quot;-&quot;_ ;_ @_ "/>
    <numFmt numFmtId="248" formatCode="&quot;$&quot;\ #,##0"/>
    <numFmt numFmtId="249" formatCode="&quot;$&quot;"/>
    <numFmt numFmtId="250" formatCode="_._.* #,##0_)_%;_._.* \(#,##0\)_%;_._.* \ _)_%"/>
    <numFmt numFmtId="251" formatCode="yyyy"/>
    <numFmt numFmtId="252" formatCode="yyyy\ &quot;год&quot;"/>
    <numFmt numFmtId="253" formatCode="_-* #,##0_р_._-;\-* #,##0_р_._-;_-* &quot;-&quot;_р_._-;_-@_-"/>
    <numFmt numFmtId="254" formatCode="#,##0.00000000000"/>
    <numFmt numFmtId="255" formatCode="#,##0.000000000000"/>
    <numFmt numFmtId="256" formatCode="#,##0.00000000000000"/>
    <numFmt numFmtId="257" formatCode="#,##0.000000000000000"/>
    <numFmt numFmtId="258" formatCode="yyyy/mm/"/>
    <numFmt numFmtId="259" formatCode="#,##0.\-"/>
    <numFmt numFmtId="260" formatCode="yy/mm/dd\ \-\i\g"/>
    <numFmt numFmtId="261" formatCode="yy/mm/dd\ \-\t\ő\l"/>
    <numFmt numFmtId="262" formatCode="yyyy\.\ mmmm\ \ \ \ \ \."/>
    <numFmt numFmtId="263" formatCode="yyyy\.\ mmmm\ dd\."/>
    <numFmt numFmtId="264" formatCode="General\ \n\a\p"/>
    <numFmt numFmtId="265" formatCode="#,##0.00\ &quot;Pts&quot;;[Red]\-#,##0.00\ &quot;Pts&quot;"/>
    <numFmt numFmtId="266" formatCode="#,##0."/>
    <numFmt numFmtId="267" formatCode="m/d/yy\ h:mm"/>
    <numFmt numFmtId="268" formatCode="mmm\ dd\,\ yyyy"/>
    <numFmt numFmtId="269" formatCode="#,##0.00&quot; Pts&quot;;[Red]\-#,##0.00&quot; Pts&quot;"/>
    <numFmt numFmtId="270" formatCode="_(* #,##0.00_);_(* \(#,##0.00\);_(* \-??_);_(@_)"/>
    <numFmt numFmtId="271" formatCode="d&quot;, &quot;mmm\ yy"/>
    <numFmt numFmtId="272" formatCode="_-* #,##0_-;\(#,##0\);_-* \–_-;_-@_-"/>
    <numFmt numFmtId="273" formatCode="_(* #,##0.0_);_(* \(#,##0.0\);_(* \-_);_(@_)"/>
    <numFmt numFmtId="274" formatCode="mmm\ dd&quot;, &quot;yyyy"/>
    <numFmt numFmtId="275" formatCode="mm/yy"/>
    <numFmt numFmtId="276" formatCode="\$#,##0.00_);[Red]&quot;($&quot;#,##0.00\)"/>
    <numFmt numFmtId="277" formatCode="_ * #,##0.00_)\ _k_n_ ;_ * \(#,##0.00\)\ _k_n_ ;_ * &quot;-&quot;??_)\ _k_n_ ;_ @_ "/>
    <numFmt numFmtId="278" formatCode="mmmm\ d\,\ yyyy"/>
    <numFmt numFmtId="279" formatCode="_([$€]* #,##0.00_);_([$€]* \(#,##0.00\);_([$€]* &quot;-&quot;??_);_(@_)"/>
    <numFmt numFmtId="280" formatCode="0_);[Red]\(0\)"/>
    <numFmt numFmtId="281" formatCode="_(* #,##0.0_);[Red]_(* \(#,##0.0\);&quot;nm &quot;"/>
    <numFmt numFmtId="282" formatCode="0.00000_)"/>
    <numFmt numFmtId="283" formatCode="_-* #,##0.00\ &quot;F&quot;_-;\-* #,##0.00\ &quot;F&quot;_-;_-* &quot;-&quot;??\ &quot;F&quot;_-;_-@_-"/>
    <numFmt numFmtId="284" formatCode="_-&quot;€&quot;\ * #,##0_-;\-&quot;€&quot;\ * #,##0_-;_-&quot;€&quot;\ * &quot;-&quot;_-;_-@_-"/>
    <numFmt numFmtId="285" formatCode="[$-411]ge/mm/dd"/>
    <numFmt numFmtId="286" formatCode="#,##0.0000000000000"/>
    <numFmt numFmtId="287" formatCode="#,##0.000"/>
  </numFmts>
  <fonts count="318">
    <font>
      <sz val="11"/>
      <color theme="1"/>
      <name val="Calibri"/>
      <family val="2"/>
      <charset val="238"/>
      <scheme val="minor"/>
    </font>
    <font>
      <sz val="11"/>
      <color theme="0"/>
      <name val="Calibri"/>
      <family val="2"/>
      <charset val="238"/>
      <scheme val="minor"/>
    </font>
    <font>
      <sz val="10"/>
      <name val="Arial"/>
      <family val="2"/>
      <charset val="238"/>
    </font>
    <font>
      <b/>
      <sz val="10"/>
      <name val="Arial"/>
      <family val="2"/>
    </font>
    <font>
      <b/>
      <sz val="11"/>
      <color theme="1"/>
      <name val="Calibri"/>
      <family val="2"/>
      <charset val="238"/>
      <scheme val="minor"/>
    </font>
    <font>
      <b/>
      <sz val="11"/>
      <color indexed="9"/>
      <name val="Calibri"/>
      <family val="2"/>
      <charset val="238"/>
      <scheme val="minor"/>
    </font>
    <font>
      <sz val="11"/>
      <color indexed="9"/>
      <name val="Calibri"/>
      <family val="2"/>
      <charset val="238"/>
      <scheme val="minor"/>
    </font>
    <font>
      <b/>
      <sz val="11"/>
      <name val="Calibri"/>
      <family val="2"/>
      <charset val="238"/>
      <scheme val="minor"/>
    </font>
    <font>
      <sz val="11"/>
      <name val="Calibri"/>
      <family val="2"/>
      <charset val="238"/>
      <scheme val="minor"/>
    </font>
    <font>
      <b/>
      <sz val="12"/>
      <name val="Calibri"/>
      <family val="2"/>
      <charset val="238"/>
      <scheme val="minor"/>
    </font>
    <font>
      <b/>
      <sz val="11"/>
      <color theme="0"/>
      <name val="Calibri"/>
      <family val="2"/>
      <charset val="238"/>
      <scheme val="minor"/>
    </font>
    <font>
      <sz val="11"/>
      <color indexed="8"/>
      <name val="Calibri"/>
      <family val="2"/>
      <charset val="238"/>
      <scheme val="minor"/>
    </font>
    <font>
      <sz val="10"/>
      <name val="Calibri"/>
      <family val="2"/>
      <charset val="238"/>
      <scheme val="minor"/>
    </font>
    <font>
      <b/>
      <sz val="10"/>
      <name val="Calibri"/>
      <family val="2"/>
      <charset val="238"/>
      <scheme val="minor"/>
    </font>
    <font>
      <sz val="10"/>
      <color theme="1"/>
      <name val="Calibri"/>
      <family val="2"/>
      <charset val="238"/>
      <scheme val="minor"/>
    </font>
    <font>
      <sz val="10"/>
      <color indexed="8"/>
      <name val="Calibri"/>
      <family val="2"/>
      <charset val="238"/>
      <scheme val="minor"/>
    </font>
    <font>
      <vertAlign val="superscript"/>
      <sz val="10"/>
      <name val="Calibri"/>
      <family val="2"/>
      <charset val="238"/>
      <scheme val="minor"/>
    </font>
    <font>
      <i/>
      <sz val="11"/>
      <name val="Calibri"/>
      <family val="2"/>
      <charset val="238"/>
      <scheme val="minor"/>
    </font>
    <font>
      <sz val="11"/>
      <color theme="1"/>
      <name val="Calibri"/>
      <family val="2"/>
      <charset val="238"/>
      <scheme val="minor"/>
    </font>
    <font>
      <vertAlign val="superscript"/>
      <sz val="10"/>
      <color theme="1"/>
      <name val="Calibri"/>
      <family val="2"/>
      <charset val="238"/>
      <scheme val="minor"/>
    </font>
    <font>
      <i/>
      <sz val="11"/>
      <color theme="1"/>
      <name val="Calibri"/>
      <family val="2"/>
      <charset val="238"/>
      <scheme val="minor"/>
    </font>
    <font>
      <b/>
      <sz val="10"/>
      <name val="Arial"/>
      <family val="2"/>
      <charset val="238"/>
    </font>
    <font>
      <sz val="10"/>
      <color indexed="8"/>
      <name val="Arial"/>
      <family val="2"/>
      <charset val="238"/>
    </font>
    <font>
      <sz val="10"/>
      <color theme="1"/>
      <name val="Arial"/>
      <family val="2"/>
      <charset val="238"/>
    </font>
    <font>
      <u/>
      <sz val="10"/>
      <color indexed="12"/>
      <name val="Arial"/>
      <family val="2"/>
      <charset val="238"/>
    </font>
    <font>
      <sz val="11"/>
      <name val="ＭＳ 明朝"/>
      <family val="1"/>
      <charset val="128"/>
    </font>
    <font>
      <sz val="9"/>
      <name val="ＭＳ Ｐゴシック"/>
      <family val="3"/>
      <charset val="128"/>
    </font>
    <font>
      <sz val="10"/>
      <name val="Helv"/>
    </font>
    <font>
      <sz val="12"/>
      <name val="ＭＳ 明朝"/>
      <family val="1"/>
      <charset val="128"/>
    </font>
    <font>
      <sz val="8"/>
      <name val="ＭＳ 明朝"/>
      <family val="1"/>
      <charset val="128"/>
    </font>
    <font>
      <sz val="10"/>
      <name val="MS Sans Serif"/>
      <family val="2"/>
      <charset val="238"/>
    </font>
    <font>
      <sz val="11"/>
      <color indexed="8"/>
      <name val="Calibri"/>
      <family val="2"/>
      <charset val="238"/>
    </font>
    <font>
      <sz val="10"/>
      <name val="ＭＳ ゴシック"/>
      <family val="3"/>
      <charset val="128"/>
    </font>
    <font>
      <sz val="11"/>
      <color indexed="9"/>
      <name val="Calibri"/>
      <family val="2"/>
      <charset val="238"/>
    </font>
    <font>
      <sz val="11"/>
      <color indexed="8"/>
      <name val="Calibri"/>
      <family val="2"/>
    </font>
    <font>
      <sz val="11"/>
      <color indexed="9"/>
      <name val="Calibri"/>
      <family val="2"/>
    </font>
    <font>
      <sz val="9"/>
      <color indexed="12"/>
      <name val="Times New Roman"/>
      <family val="1"/>
    </font>
    <font>
      <sz val="10"/>
      <name val="Arial"/>
      <family val="2"/>
    </font>
    <font>
      <sz val="8"/>
      <name val="Sans EE"/>
      <charset val="238"/>
    </font>
    <font>
      <sz val="11"/>
      <color indexed="20"/>
      <name val="Calibri"/>
      <family val="2"/>
      <charset val="238"/>
    </font>
    <font>
      <b/>
      <sz val="11"/>
      <color indexed="52"/>
      <name val="Calibri"/>
      <family val="2"/>
    </font>
    <font>
      <sz val="11"/>
      <color indexed="62"/>
      <name val="Calibri"/>
      <family val="2"/>
      <charset val="238"/>
    </font>
    <font>
      <sz val="9"/>
      <name val="NewsGoth Lt BT"/>
      <family val="2"/>
    </font>
    <font>
      <b/>
      <sz val="12"/>
      <name val="Times New Roman"/>
      <family val="1"/>
    </font>
    <font>
      <sz val="9"/>
      <color indexed="8"/>
      <name val="Arial CE"/>
      <family val="2"/>
    </font>
    <font>
      <sz val="10"/>
      <color indexed="8"/>
      <name val="Arial"/>
      <family val="2"/>
    </font>
    <font>
      <sz val="9"/>
      <color indexed="9"/>
      <name val="Tahoma"/>
      <family val="2"/>
      <charset val="238"/>
    </font>
    <font>
      <b/>
      <sz val="11"/>
      <color indexed="52"/>
      <name val="Calibri"/>
      <family val="2"/>
      <charset val="238"/>
    </font>
    <font>
      <sz val="8"/>
      <name val="Arial CE"/>
      <charset val="238"/>
    </font>
    <font>
      <b/>
      <sz val="11"/>
      <color indexed="9"/>
      <name val="Calibri"/>
      <family val="2"/>
      <charset val="238"/>
    </font>
    <font>
      <b/>
      <sz val="18"/>
      <color indexed="62"/>
      <name val="Cambria"/>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1"/>
      <name val="Tms Rmn"/>
    </font>
    <font>
      <b/>
      <sz val="12"/>
      <color indexed="21"/>
      <name val="Tahoma"/>
      <family val="2"/>
      <charset val="238"/>
    </font>
    <font>
      <b/>
      <sz val="11"/>
      <color indexed="9"/>
      <name val="Calibri"/>
      <family val="2"/>
    </font>
    <font>
      <sz val="8"/>
      <name val="Helv"/>
      <family val="2"/>
    </font>
    <font>
      <sz val="10"/>
      <name val="Helv"/>
      <family val="2"/>
    </font>
    <font>
      <sz val="8"/>
      <name val="Arial"/>
      <family val="2"/>
      <charset val="238"/>
    </font>
    <font>
      <sz val="8"/>
      <color indexed="18"/>
      <name val="Arial"/>
      <family val="2"/>
    </font>
    <font>
      <sz val="10"/>
      <name val="Arial CE"/>
      <charset val="238"/>
    </font>
    <font>
      <sz val="8"/>
      <color indexed="8"/>
      <name val="Arial"/>
      <family val="2"/>
      <charset val="238"/>
    </font>
    <font>
      <b/>
      <sz val="11"/>
      <color indexed="8"/>
      <name val="Calibri"/>
      <family val="2"/>
    </font>
    <font>
      <sz val="10"/>
      <color indexed="21"/>
      <name val="Tahoma"/>
      <family val="2"/>
      <charset val="238"/>
    </font>
    <font>
      <b/>
      <sz val="10"/>
      <color indexed="9"/>
      <name val="Tahoma"/>
      <family val="2"/>
      <charset val="238"/>
    </font>
    <font>
      <b/>
      <sz val="14"/>
      <color indexed="9"/>
      <name val="Arial CE"/>
      <family val="2"/>
      <charset val="238"/>
    </font>
    <font>
      <b/>
      <sz val="9"/>
      <color indexed="9"/>
      <name val="Tahoma"/>
      <family val="2"/>
      <charset val="238"/>
    </font>
    <font>
      <b/>
      <sz val="9"/>
      <color indexed="8"/>
      <name val="Arial CE"/>
      <family val="2"/>
      <charset val="238"/>
    </font>
    <font>
      <i/>
      <sz val="11"/>
      <color indexed="23"/>
      <name val="Calibri"/>
      <family val="2"/>
      <charset val="238"/>
    </font>
    <font>
      <sz val="11"/>
      <color indexed="10"/>
      <name val="Calibri"/>
      <family val="2"/>
      <charset val="238"/>
    </font>
    <font>
      <b/>
      <sz val="10"/>
      <name val="MS Sans Serif"/>
      <family val="2"/>
      <charset val="238"/>
    </font>
    <font>
      <sz val="11"/>
      <color indexed="52"/>
      <name val="Calibri"/>
      <family val="2"/>
    </font>
    <font>
      <u/>
      <sz val="10"/>
      <color indexed="36"/>
      <name val="Arial"/>
      <family val="2"/>
      <charset val="238"/>
    </font>
    <font>
      <sz val="11"/>
      <color indexed="17"/>
      <name val="Calibri"/>
      <family val="2"/>
    </font>
    <font>
      <sz val="11"/>
      <color indexed="17"/>
      <name val="Calibri"/>
      <family val="2"/>
      <charset val="238"/>
    </font>
    <font>
      <sz val="8"/>
      <name val="Arial"/>
      <family val="2"/>
    </font>
    <font>
      <sz val="10"/>
      <name val="NewsGoth Lt BT"/>
      <family val="2"/>
    </font>
    <font>
      <b/>
      <sz val="12"/>
      <name val="Arial"/>
      <family val="2"/>
    </font>
    <font>
      <b/>
      <sz val="10"/>
      <name val="Helv"/>
      <family val="2"/>
    </font>
    <font>
      <b/>
      <sz val="9"/>
      <name val="NewsGoth Lt BT"/>
    </font>
    <font>
      <sz val="8"/>
      <name val="Swis721 BT"/>
      <family val="2"/>
    </font>
    <font>
      <sz val="11"/>
      <color indexed="53"/>
      <name val="Calibri"/>
      <family val="2"/>
      <charset val="238"/>
    </font>
    <font>
      <sz val="10"/>
      <name val="Times New Roman"/>
      <family val="1"/>
      <charset val="238"/>
    </font>
    <font>
      <sz val="10"/>
      <color indexed="12"/>
      <name val="Arial"/>
      <family val="2"/>
    </font>
    <font>
      <sz val="9"/>
      <color indexed="8"/>
      <name val="Tahoma"/>
      <family val="2"/>
      <charset val="238"/>
    </font>
    <font>
      <sz val="9"/>
      <color indexed="8"/>
      <name val="Times New Roman CE"/>
      <family val="1"/>
      <charset val="238"/>
    </font>
    <font>
      <sz val="9"/>
      <name val="Tahoma"/>
      <family val="2"/>
      <charset val="238"/>
    </font>
    <font>
      <sz val="9"/>
      <color indexed="16"/>
      <name val="Tahoma"/>
      <family val="2"/>
      <charset val="238"/>
    </font>
    <font>
      <sz val="9"/>
      <color indexed="16"/>
      <name val="Times New Roman CE"/>
      <family val="1"/>
      <charset val="238"/>
    </font>
    <font>
      <sz val="11"/>
      <color indexed="62"/>
      <name val="Calibri"/>
      <family val="2"/>
    </font>
    <font>
      <b/>
      <sz val="11"/>
      <color indexed="63"/>
      <name val="Calibri"/>
      <family val="2"/>
      <charset val="238"/>
    </font>
    <font>
      <b/>
      <sz val="15"/>
      <color indexed="56"/>
      <name val="Calibri"/>
      <family val="2"/>
    </font>
    <font>
      <b/>
      <sz val="13"/>
      <color indexed="56"/>
      <name val="Calibri"/>
      <family val="2"/>
    </font>
    <font>
      <b/>
      <sz val="11"/>
      <color indexed="56"/>
      <name val="Calibri"/>
      <family val="2"/>
    </font>
    <font>
      <b/>
      <sz val="20"/>
      <color indexed="16"/>
      <name val="Tahoma"/>
      <family val="2"/>
      <charset val="238"/>
    </font>
    <font>
      <b/>
      <sz val="20"/>
      <color indexed="16"/>
      <name val="Times New Roman CE"/>
      <family val="1"/>
      <charset val="238"/>
    </font>
    <font>
      <sz val="10"/>
      <name val="Arial CE"/>
      <family val="2"/>
      <charset val="238"/>
    </font>
    <font>
      <sz val="10"/>
      <name val="Times New Roman CE"/>
      <family val="1"/>
      <charset val="238"/>
    </font>
    <font>
      <b/>
      <sz val="10"/>
      <color indexed="21"/>
      <name val="Tahoma"/>
      <family val="2"/>
      <charset val="238"/>
    </font>
    <font>
      <sz val="9"/>
      <color indexed="37"/>
      <name val="Tahoma"/>
      <family val="2"/>
      <charset val="238"/>
    </font>
    <font>
      <sz val="11"/>
      <color indexed="60"/>
      <name val="Calibri"/>
      <family val="2"/>
    </font>
    <font>
      <sz val="11"/>
      <color indexed="60"/>
      <name val="Calibri"/>
      <family val="2"/>
      <charset val="238"/>
    </font>
    <font>
      <sz val="7"/>
      <name val="Small Fonts"/>
      <family val="3"/>
      <charset val="128"/>
    </font>
    <font>
      <sz val="10"/>
      <name val="Geneva CE"/>
    </font>
    <font>
      <sz val="10"/>
      <color indexed="23"/>
      <name val="Tahoma"/>
      <family val="2"/>
      <charset val="238"/>
    </font>
    <font>
      <b/>
      <sz val="12"/>
      <color indexed="37"/>
      <name val="Tahoma"/>
      <family val="2"/>
      <charset val="238"/>
    </font>
    <font>
      <sz val="11"/>
      <color indexed="20"/>
      <name val="Calibri"/>
      <family val="2"/>
    </font>
    <font>
      <b/>
      <sz val="11"/>
      <color indexed="8"/>
      <name val="Calibri"/>
      <family val="2"/>
      <charset val="238"/>
    </font>
    <font>
      <b/>
      <sz val="9"/>
      <color indexed="9"/>
      <name val="Arial CE"/>
      <family val="2"/>
      <charset val="238"/>
    </font>
    <font>
      <b/>
      <sz val="10"/>
      <color indexed="8"/>
      <name val="Arial"/>
      <family val="2"/>
    </font>
    <font>
      <b/>
      <sz val="10"/>
      <color indexed="39"/>
      <name val="Arial"/>
      <family val="2"/>
    </font>
    <font>
      <b/>
      <sz val="12"/>
      <color indexed="8"/>
      <name val="Arial"/>
      <family val="2"/>
      <charset val="238"/>
    </font>
    <font>
      <b/>
      <sz val="8"/>
      <name val="Arial"/>
      <family val="2"/>
    </font>
    <font>
      <sz val="10"/>
      <color indexed="39"/>
      <name val="Arial"/>
      <family val="2"/>
    </font>
    <font>
      <sz val="19"/>
      <color indexed="48"/>
      <name val="Arial"/>
      <family val="2"/>
      <charset val="238"/>
    </font>
    <font>
      <sz val="10"/>
      <color indexed="10"/>
      <name val="Arial"/>
      <family val="2"/>
    </font>
    <font>
      <sz val="9"/>
      <color indexed="20"/>
      <name val="Arial"/>
      <family val="2"/>
    </font>
    <font>
      <sz val="9"/>
      <color indexed="48"/>
      <name val="Arial"/>
      <family val="2"/>
    </font>
    <font>
      <b/>
      <sz val="12"/>
      <color indexed="20"/>
      <name val="Arial"/>
      <family val="2"/>
    </font>
    <font>
      <b/>
      <sz val="9"/>
      <color indexed="20"/>
      <name val="Arial"/>
      <family val="2"/>
    </font>
    <font>
      <b/>
      <sz val="18"/>
      <color indexed="62"/>
      <name val="Cambria"/>
      <family val="2"/>
    </font>
    <font>
      <sz val="9"/>
      <name val="Verdana"/>
      <family val="2"/>
      <charset val="238"/>
    </font>
    <font>
      <sz val="10"/>
      <name val="Courier"/>
      <family val="3"/>
    </font>
    <font>
      <sz val="10"/>
      <name val="Courier"/>
      <family val="1"/>
      <charset val="238"/>
    </font>
    <font>
      <sz val="12"/>
      <color indexed="8"/>
      <name val="Arial"/>
      <family val="1"/>
      <charset val="128"/>
    </font>
    <font>
      <b/>
      <sz val="8"/>
      <color indexed="8"/>
      <name val="Arial"/>
      <family val="2"/>
      <charset val="238"/>
    </font>
    <font>
      <b/>
      <sz val="11"/>
      <name val="Helv"/>
      <family val="2"/>
    </font>
    <font>
      <sz val="9"/>
      <name val="NewsGoth Dm BT"/>
      <family val="2"/>
    </font>
    <font>
      <sz val="10"/>
      <name val="NewsGoth Dm BT"/>
      <family val="2"/>
    </font>
    <font>
      <b/>
      <sz val="12"/>
      <name val="NewsGoth BT"/>
      <family val="2"/>
    </font>
    <font>
      <sz val="9"/>
      <name val="NewsGoth BT"/>
      <family val="2"/>
    </font>
    <font>
      <sz val="7.5"/>
      <name val="NewsGoth Lt BT"/>
      <family val="2"/>
    </font>
    <font>
      <b/>
      <sz val="11"/>
      <color indexed="53"/>
      <name val="Calibri"/>
      <family val="2"/>
      <charset val="238"/>
    </font>
    <font>
      <sz val="10"/>
      <name val="Times New Roman CE"/>
      <charset val="238"/>
    </font>
    <font>
      <u/>
      <sz val="9"/>
      <name val="Tahoma"/>
      <family val="2"/>
      <charset val="238"/>
    </font>
    <font>
      <sz val="9"/>
      <name val="Times New Roman CE"/>
      <family val="1"/>
      <charset val="238"/>
    </font>
    <font>
      <sz val="9"/>
      <color indexed="10"/>
      <name val="Times New Roman CE"/>
      <family val="1"/>
      <charset val="238"/>
    </font>
    <font>
      <sz val="9"/>
      <color indexed="12"/>
      <name val="Times New Roman CE"/>
      <family val="1"/>
      <charset val="238"/>
    </font>
    <font>
      <sz val="9"/>
      <name val="Arial CE"/>
      <family val="2"/>
      <charset val="238"/>
    </font>
    <font>
      <b/>
      <sz val="18"/>
      <color indexed="56"/>
      <name val="Cambria"/>
      <family val="2"/>
    </font>
    <font>
      <sz val="10"/>
      <name val="ＭＳ 明朝"/>
      <family val="1"/>
      <charset val="128"/>
    </font>
    <font>
      <b/>
      <sz val="11"/>
      <color indexed="63"/>
      <name val="Calibri"/>
      <family val="2"/>
    </font>
    <font>
      <i/>
      <sz val="11"/>
      <color indexed="23"/>
      <name val="Calibri"/>
      <family val="2"/>
    </font>
    <font>
      <sz val="11"/>
      <color indexed="10"/>
      <name val="Calibri"/>
      <family val="2"/>
    </font>
    <font>
      <sz val="11"/>
      <color indexed="8"/>
      <name val="ＭＳ 明朝"/>
      <family val="1"/>
      <charset val="128"/>
    </font>
    <font>
      <sz val="11"/>
      <name val="System"/>
      <family val="2"/>
      <charset val="238"/>
    </font>
    <font>
      <sz val="11"/>
      <color indexed="10"/>
      <name val="ＭＳ 明朝"/>
      <family val="1"/>
      <charset val="128"/>
    </font>
    <font>
      <sz val="14"/>
      <name val="ＭＳ 明朝"/>
      <family val="1"/>
      <charset val="128"/>
    </font>
    <font>
      <sz val="11"/>
      <name val="ＭＳ Ｐゴシック"/>
      <family val="3"/>
      <charset val="128"/>
    </font>
    <font>
      <b/>
      <sz val="10"/>
      <color indexed="8"/>
      <name val="Arial"/>
      <family val="2"/>
      <charset val="238"/>
    </font>
    <font>
      <sz val="9"/>
      <color indexed="8"/>
      <name val="Arial"/>
      <family val="2"/>
      <charset val="238"/>
    </font>
    <font>
      <sz val="11"/>
      <color theme="1"/>
      <name val="Calibri"/>
      <family val="2"/>
      <scheme val="minor"/>
    </font>
    <font>
      <b/>
      <sz val="9"/>
      <name val="Arial"/>
      <family val="2"/>
      <charset val="238"/>
    </font>
    <font>
      <b/>
      <sz val="9"/>
      <color indexed="8"/>
      <name val="Arial"/>
      <family val="2"/>
      <charset val="238"/>
    </font>
    <font>
      <sz val="10"/>
      <color indexed="10"/>
      <name val="Arial"/>
      <family val="2"/>
      <charset val="238"/>
    </font>
    <font>
      <b/>
      <sz val="12"/>
      <name val="Arial"/>
      <family val="2"/>
      <charset val="238"/>
    </font>
    <font>
      <sz val="11"/>
      <color indexed="16"/>
      <name val="Calibri"/>
      <family val="2"/>
    </font>
    <font>
      <b/>
      <sz val="11"/>
      <color indexed="53"/>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b/>
      <sz val="18"/>
      <color indexed="56"/>
      <name val="Cambria"/>
      <family val="2"/>
      <charset val="238"/>
    </font>
    <font>
      <sz val="7"/>
      <name val="Arial"/>
      <family val="2"/>
      <charset val="238"/>
    </font>
    <font>
      <sz val="11"/>
      <name val="Arial"/>
      <family val="2"/>
      <charset val="238"/>
    </font>
    <font>
      <sz val="12"/>
      <color indexed="8"/>
      <name val="Arial"/>
      <family val="2"/>
      <charset val="238"/>
    </font>
    <font>
      <sz val="10"/>
      <name val="Arial Cyr"/>
      <charset val="204"/>
    </font>
    <font>
      <sz val="10"/>
      <name val="Helv"/>
      <charset val="204"/>
    </font>
    <font>
      <sz val="10"/>
      <name val="Arial Cyr"/>
      <family val="2"/>
      <charset val="204"/>
    </font>
    <font>
      <sz val="8"/>
      <color indexed="13"/>
      <name val="Arial"/>
      <family val="2"/>
    </font>
    <font>
      <i/>
      <sz val="9"/>
      <name val="MS Sans Serif"/>
      <family val="2"/>
      <charset val="238"/>
    </font>
    <font>
      <sz val="14"/>
      <color indexed="32"/>
      <name val="Times New Roman"/>
      <family val="1"/>
      <charset val="238"/>
    </font>
    <font>
      <u/>
      <sz val="10"/>
      <color indexed="12"/>
      <name val="Times New Roman CE"/>
      <charset val="238"/>
    </font>
    <font>
      <sz val="8"/>
      <color indexed="32"/>
      <name val="Arial"/>
      <family val="2"/>
    </font>
    <font>
      <b/>
      <sz val="9"/>
      <name val="Arial"/>
      <family val="2"/>
    </font>
    <font>
      <b/>
      <sz val="11"/>
      <color indexed="16"/>
      <name val="Arial CE"/>
      <family val="2"/>
      <charset val="238"/>
    </font>
    <font>
      <sz val="9"/>
      <name val="Courier New CE"/>
      <family val="3"/>
      <charset val="238"/>
    </font>
    <font>
      <sz val="10"/>
      <name val="Arial CE"/>
    </font>
    <font>
      <u/>
      <sz val="11"/>
      <color theme="10"/>
      <name val="Calibri"/>
      <family val="2"/>
      <charset val="238"/>
    </font>
    <font>
      <sz val="10"/>
      <name val="Arial"/>
      <family val="2"/>
      <charset val="204"/>
    </font>
    <font>
      <sz val="10"/>
      <name val="Helv"/>
      <charset val="238"/>
    </font>
    <font>
      <sz val="10"/>
      <name val="Times New Roman"/>
      <family val="1"/>
      <charset val="204"/>
    </font>
    <font>
      <sz val="10"/>
      <color indexed="17"/>
      <name val="Arial"/>
      <family val="2"/>
      <charset val="238"/>
    </font>
    <font>
      <sz val="11"/>
      <color indexed="45"/>
      <name val="Calibri"/>
      <family val="2"/>
      <charset val="238"/>
    </font>
    <font>
      <sz val="11"/>
      <color indexed="8"/>
      <name val="Calibri"/>
      <family val="2"/>
      <charset val="204"/>
    </font>
    <font>
      <sz val="11"/>
      <color indexed="23"/>
      <name val="Calibri"/>
      <family val="2"/>
      <charset val="238"/>
    </font>
    <font>
      <sz val="11"/>
      <color indexed="23"/>
      <name val="Calibri"/>
      <family val="2"/>
    </font>
    <font>
      <sz val="11"/>
      <color indexed="9"/>
      <name val="Calibri"/>
      <family val="2"/>
      <charset val="204"/>
    </font>
    <font>
      <sz val="9"/>
      <color indexed="11"/>
      <name val="Arial"/>
      <family val="2"/>
      <charset val="204"/>
    </font>
    <font>
      <sz val="8"/>
      <name val="Helv"/>
      <charset val="204"/>
    </font>
    <font>
      <sz val="8"/>
      <color indexed="12"/>
      <name val="Helv"/>
      <charset val="238"/>
    </font>
    <font>
      <sz val="10"/>
      <name val="Geneva"/>
      <charset val="238"/>
    </font>
    <font>
      <sz val="10"/>
      <name val="Geneva"/>
      <family val="2"/>
      <charset val="238"/>
    </font>
    <font>
      <sz val="10"/>
      <name val="Book Antiqua"/>
      <family val="1"/>
    </font>
    <font>
      <sz val="11"/>
      <color indexed="52"/>
      <name val="Calibri"/>
      <family val="2"/>
      <charset val="238"/>
    </font>
    <font>
      <b/>
      <sz val="10"/>
      <name val="Arial"/>
      <family val="2"/>
      <charset val="204"/>
    </font>
    <font>
      <sz val="8"/>
      <color indexed="56"/>
      <name val="Arial"/>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name val="Times New Roman"/>
      <family val="1"/>
    </font>
    <font>
      <sz val="10"/>
      <name val="CRO_Swiss_Con"/>
    </font>
    <font>
      <b/>
      <sz val="13"/>
      <name val="Arial"/>
      <family val="2"/>
      <charset val="204"/>
    </font>
    <font>
      <sz val="10"/>
      <name val="Times New Roman"/>
      <family val="1"/>
    </font>
    <font>
      <sz val="10"/>
      <name val="World East"/>
      <charset val="238"/>
    </font>
    <font>
      <sz val="10"/>
      <color indexed="8"/>
      <name val="Arial"/>
      <family val="2"/>
      <charset val="204"/>
    </font>
    <font>
      <sz val="10"/>
      <color indexed="12"/>
      <name val="Arial"/>
      <family val="2"/>
      <charset val="204"/>
    </font>
    <font>
      <sz val="9"/>
      <name val="Arial"/>
      <family val="2"/>
      <charset val="204"/>
    </font>
    <font>
      <sz val="12"/>
      <name val="Helv"/>
    </font>
    <font>
      <b/>
      <sz val="10"/>
      <name val="Arial Cyr"/>
      <family val="2"/>
      <charset val="204"/>
    </font>
    <font>
      <i/>
      <sz val="11"/>
      <color indexed="55"/>
      <name val="Calibri"/>
      <family val="2"/>
    </font>
    <font>
      <sz val="10"/>
      <color indexed="12"/>
      <name val="Times New Roman Cyr"/>
      <family val="1"/>
      <charset val="204"/>
    </font>
    <font>
      <i/>
      <sz val="11"/>
      <color indexed="41"/>
      <name val="Calibri"/>
      <family val="2"/>
      <charset val="238"/>
    </font>
    <font>
      <sz val="11"/>
      <color indexed="58"/>
      <name val="Calibri"/>
      <family val="2"/>
    </font>
    <font>
      <b/>
      <sz val="1"/>
      <color indexed="8"/>
      <name val="Courier"/>
      <family val="1"/>
      <charset val="238"/>
    </font>
    <font>
      <u/>
      <sz val="8"/>
      <name val="World East"/>
      <charset val="238"/>
    </font>
    <font>
      <sz val="10"/>
      <name val="Book Antiqua"/>
      <family val="1"/>
      <charset val="238"/>
    </font>
    <font>
      <b/>
      <sz val="14"/>
      <name val="Helv"/>
    </font>
    <font>
      <u val="double"/>
      <sz val="9"/>
      <color indexed="8"/>
      <name val="Times New Roman CE"/>
      <family val="1"/>
      <charset val="238"/>
    </font>
    <font>
      <sz val="8"/>
      <color indexed="8"/>
      <name val="Helv"/>
      <charset val="238"/>
    </font>
    <font>
      <sz val="10"/>
      <name val="Bookman Old Style"/>
      <family val="1"/>
    </font>
    <font>
      <sz val="11"/>
      <color indexed="45"/>
      <name val="Arial"/>
      <family val="2"/>
      <charset val="238"/>
    </font>
    <font>
      <sz val="8"/>
      <name val="Arial"/>
      <family val="2"/>
      <charset val="204"/>
    </font>
    <font>
      <sz val="10"/>
      <color indexed="10"/>
      <name val="MS Sans Serif"/>
      <family val="2"/>
      <charset val="238"/>
    </font>
    <font>
      <sz val="11"/>
      <color indexed="36"/>
      <name val="Calibri"/>
      <family val="2"/>
    </font>
    <font>
      <b/>
      <sz val="10"/>
      <color indexed="10"/>
      <name val="Arial"/>
      <family val="2"/>
    </font>
    <font>
      <b/>
      <sz val="18"/>
      <color indexed="14"/>
      <name val="Cambria"/>
      <family val="2"/>
      <charset val="238"/>
    </font>
    <font>
      <sz val="24"/>
      <color indexed="13"/>
      <name val="Helv"/>
    </font>
    <font>
      <sz val="8"/>
      <name val="Helv"/>
      <charset val="238"/>
    </font>
    <font>
      <sz val="1"/>
      <color indexed="8"/>
      <name val="Courier"/>
      <family val="1"/>
      <charset val="238"/>
    </font>
    <font>
      <b/>
      <sz val="9"/>
      <name val="Arial Cyr"/>
      <family val="2"/>
      <charset val="204"/>
    </font>
    <font>
      <b/>
      <sz val="11"/>
      <color indexed="23"/>
      <name val="Calibri"/>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8"/>
      <name val="MS Sans Serif"/>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Times New Roman CE"/>
    </font>
    <font>
      <b/>
      <sz val="8"/>
      <name val="Arial"/>
      <family val="2"/>
      <charset val="238"/>
    </font>
    <font>
      <sz val="11"/>
      <color indexed="37"/>
      <name val="Calibri"/>
      <family val="2"/>
    </font>
    <font>
      <b/>
      <sz val="11"/>
      <color indexed="17"/>
      <name val="Calibri"/>
      <family val="2"/>
    </font>
    <font>
      <sz val="8"/>
      <color indexed="62"/>
      <name val="Arial"/>
      <family val="2"/>
    </font>
    <font>
      <b/>
      <sz val="8"/>
      <color indexed="8"/>
      <name val="Arial"/>
      <family val="2"/>
    </font>
    <font>
      <sz val="8"/>
      <color indexed="8"/>
      <name val="Arial"/>
      <family val="2"/>
    </font>
    <font>
      <sz val="19"/>
      <name val="Arial"/>
      <family val="2"/>
    </font>
    <font>
      <sz val="8"/>
      <color indexed="14"/>
      <name val="Arial"/>
      <family val="2"/>
    </font>
    <font>
      <sz val="11"/>
      <color indexed="14"/>
      <name val="Calibri"/>
      <family val="2"/>
    </font>
    <font>
      <i/>
      <sz val="12"/>
      <color indexed="8"/>
      <name val="Arial"/>
      <family val="2"/>
      <charset val="238"/>
    </font>
    <font>
      <b/>
      <sz val="16"/>
      <color indexed="23"/>
      <name val="Arial"/>
      <family val="2"/>
      <charset val="238"/>
    </font>
    <font>
      <b/>
      <i/>
      <sz val="12"/>
      <color indexed="8"/>
      <name val="Arial"/>
      <family val="2"/>
      <charset val="238"/>
    </font>
    <font>
      <sz val="12"/>
      <name val="Arial CE"/>
    </font>
    <font>
      <sz val="12"/>
      <color indexed="14"/>
      <name val="Arial"/>
      <family val="2"/>
      <charset val="238"/>
    </font>
    <font>
      <sz val="11"/>
      <name val="Times New Roman CE"/>
      <family val="1"/>
      <charset val="238"/>
    </font>
    <font>
      <sz val="10"/>
      <name val="YU HELV"/>
    </font>
    <font>
      <b/>
      <sz val="16"/>
      <color indexed="23"/>
      <name val="Arial"/>
      <family val="2"/>
    </font>
    <font>
      <b/>
      <sz val="16"/>
      <color indexed="12"/>
      <name val="Arial"/>
      <family val="2"/>
      <charset val="238"/>
    </font>
    <font>
      <sz val="10"/>
      <color indexed="8"/>
      <name val="Tahoma"/>
      <family val="2"/>
      <charset val="238"/>
    </font>
    <font>
      <sz val="10"/>
      <color indexed="9"/>
      <name val="Tahoma"/>
      <family val="2"/>
      <charset val="238"/>
    </font>
    <font>
      <b/>
      <sz val="1"/>
      <color indexed="8"/>
      <name val="Courier"/>
      <family val="3"/>
    </font>
    <font>
      <sz val="8"/>
      <name val="BERNHARD"/>
    </font>
    <font>
      <sz val="10"/>
      <name val="H-Arial"/>
      <charset val="238"/>
    </font>
    <font>
      <b/>
      <u/>
      <sz val="11"/>
      <color indexed="37"/>
      <name val="Arial"/>
      <family val="2"/>
    </font>
    <font>
      <sz val="8"/>
      <color indexed="12"/>
      <name val="Arial"/>
      <family val="2"/>
    </font>
    <font>
      <sz val="10"/>
      <name val="Arial Narrow"/>
      <family val="2"/>
      <charset val="238"/>
    </font>
    <font>
      <sz val="10"/>
      <name val="CRO_Swiss-Normal"/>
      <charset val="238"/>
    </font>
    <font>
      <sz val="10"/>
      <name val="CRO_Swiss-Normal"/>
      <family val="2"/>
      <charset val="238"/>
    </font>
    <font>
      <sz val="10"/>
      <name val="Courier New"/>
      <family val="3"/>
      <charset val="238"/>
    </font>
    <font>
      <sz val="8"/>
      <name val="Sans EE"/>
      <family val="2"/>
      <charset val="238"/>
    </font>
    <font>
      <sz val="8"/>
      <color indexed="13"/>
      <name val="Arial"/>
      <family val="2"/>
      <charset val="238"/>
    </font>
    <font>
      <sz val="9"/>
      <color indexed="8"/>
      <name val="Arial CE"/>
      <family val="2"/>
      <charset val="238"/>
    </font>
    <font>
      <sz val="14"/>
      <color indexed="18"/>
      <name val="Times New Roman"/>
      <family val="1"/>
      <charset val="238"/>
    </font>
    <font>
      <b/>
      <sz val="8.5"/>
      <color indexed="17"/>
      <name val="Arial"/>
      <family val="2"/>
      <charset val="238"/>
    </font>
    <font>
      <u/>
      <sz val="10"/>
      <color indexed="20"/>
      <name val="Arial"/>
      <family val="2"/>
      <charset val="238"/>
    </font>
    <font>
      <sz val="8.5"/>
      <name val="Arial"/>
      <family val="2"/>
      <charset val="238"/>
    </font>
    <font>
      <sz val="10"/>
      <name val="CRO_Swiss_Con"/>
      <family val="2"/>
      <charset val="238"/>
    </font>
    <font>
      <b/>
      <sz val="1"/>
      <color indexed="8"/>
      <name val="Courier New"/>
      <family val="3"/>
      <charset val="238"/>
    </font>
    <font>
      <b/>
      <sz val="1"/>
      <color indexed="8"/>
      <name val="Courier New"/>
      <family val="1"/>
      <charset val="238"/>
    </font>
    <font>
      <u/>
      <sz val="10"/>
      <color indexed="12"/>
      <name val="Times New Roman CE"/>
      <family val="1"/>
      <charset val="238"/>
    </font>
    <font>
      <sz val="10"/>
      <name val="Geneva CE"/>
      <family val="2"/>
      <charset val="238"/>
    </font>
    <font>
      <b/>
      <sz val="12"/>
      <color indexed="16"/>
      <name val="Tahoma"/>
      <family val="2"/>
      <charset val="238"/>
    </font>
    <font>
      <sz val="8"/>
      <color indexed="18"/>
      <name val="Arial"/>
      <family val="2"/>
      <charset val="238"/>
    </font>
    <font>
      <sz val="10"/>
      <color indexed="39"/>
      <name val="Arial"/>
      <family val="2"/>
      <charset val="238"/>
    </font>
    <font>
      <sz val="9"/>
      <color indexed="20"/>
      <name val="Arial"/>
      <family val="2"/>
      <charset val="238"/>
    </font>
    <font>
      <sz val="9"/>
      <color indexed="48"/>
      <name val="Arial"/>
      <family val="2"/>
      <charset val="238"/>
    </font>
    <font>
      <b/>
      <sz val="12"/>
      <color indexed="20"/>
      <name val="Arial"/>
      <family val="2"/>
      <charset val="238"/>
    </font>
    <font>
      <b/>
      <sz val="9"/>
      <color indexed="20"/>
      <name val="Arial"/>
      <family val="2"/>
      <charset val="238"/>
    </font>
    <font>
      <sz val="10"/>
      <color indexed="8"/>
      <name val="MS Sans Serif"/>
      <family val="2"/>
      <charset val="238"/>
    </font>
    <font>
      <sz val="1"/>
      <color indexed="8"/>
      <name val="Courier New"/>
      <family val="3"/>
      <charset val="238"/>
    </font>
    <font>
      <sz val="1"/>
      <color indexed="8"/>
      <name val="Courier New"/>
      <family val="1"/>
      <charset val="238"/>
    </font>
    <font>
      <sz val="10"/>
      <name val="StoneSerif"/>
      <charset val="204"/>
    </font>
    <font>
      <sz val="12"/>
      <color indexed="8"/>
      <name val="Times New Roman"/>
      <family val="2"/>
    </font>
    <font>
      <sz val="12"/>
      <color indexed="9"/>
      <name val="Times New Roman"/>
      <family val="2"/>
    </font>
    <font>
      <i/>
      <sz val="12"/>
      <color indexed="23"/>
      <name val="Times New Roman"/>
      <family val="2"/>
    </font>
    <font>
      <u/>
      <sz val="11"/>
      <color indexed="12"/>
      <name val="Calibri"/>
      <family val="2"/>
      <charset val="238"/>
    </font>
    <font>
      <u/>
      <sz val="7.5"/>
      <color indexed="12"/>
      <name val="Arial CE"/>
      <charset val="238"/>
    </font>
    <font>
      <sz val="12"/>
      <color indexed="62"/>
      <name val="Times New Roman"/>
      <family val="2"/>
    </font>
    <font>
      <u/>
      <sz val="7.5"/>
      <color indexed="36"/>
      <name val="Arial CE"/>
      <charset val="238"/>
    </font>
    <font>
      <sz val="1"/>
      <color indexed="8"/>
      <name val="Courier"/>
      <family val="3"/>
    </font>
    <font>
      <sz val="11"/>
      <name val="Calibri"/>
      <family val="2"/>
      <scheme val="minor"/>
    </font>
    <font>
      <b/>
      <sz val="11"/>
      <color theme="1"/>
      <name val="Calibri"/>
      <family val="2"/>
      <scheme val="minor"/>
    </font>
    <font>
      <sz val="9"/>
      <color indexed="81"/>
      <name val="Tahoma"/>
      <family val="2"/>
    </font>
    <font>
      <b/>
      <sz val="9"/>
      <color indexed="81"/>
      <name val="Tahoma"/>
      <family val="2"/>
    </font>
    <font>
      <vertAlign val="superscript"/>
      <sz val="11"/>
      <name val="Calibri"/>
      <family val="2"/>
      <scheme val="minor"/>
    </font>
    <font>
      <sz val="10"/>
      <color rgb="FF000000"/>
      <name val="Arial"/>
    </font>
    <font>
      <i/>
      <sz val="11"/>
      <name val="Calibri"/>
      <family val="2"/>
      <scheme val="minor"/>
    </font>
  </fonts>
  <fills count="16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C0000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rgb="FFE1FCFF"/>
        <bgColor indexed="64"/>
      </patternFill>
    </fill>
    <fill>
      <patternFill patternType="lightUp">
        <bgColor rgb="FFE1FCFF"/>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36"/>
      </patternFill>
    </fill>
    <fill>
      <patternFill patternType="solid">
        <fgColor indexed="49"/>
      </patternFill>
    </fill>
    <fill>
      <patternFill patternType="solid">
        <fgColor indexed="26"/>
        <bgColor indexed="26"/>
      </patternFill>
    </fill>
    <fill>
      <patternFill patternType="solid">
        <fgColor indexed="47"/>
        <bgColor indexed="47"/>
      </patternFill>
    </fill>
    <fill>
      <patternFill patternType="solid">
        <fgColor indexed="53"/>
      </patternFill>
    </fill>
    <fill>
      <patternFill patternType="solid">
        <fgColor indexed="21"/>
        <bgColor indexed="21"/>
      </patternFill>
    </fill>
    <fill>
      <patternFill patternType="solid">
        <fgColor indexed="16"/>
        <bgColor indexed="64"/>
      </patternFill>
    </fill>
    <fill>
      <patternFill patternType="solid">
        <fgColor indexed="21"/>
        <bgColor indexed="64"/>
      </patternFill>
    </fill>
    <fill>
      <patternFill patternType="solid">
        <fgColor indexed="55"/>
      </patternFill>
    </fill>
    <fill>
      <patternFill patternType="solid">
        <fgColor indexed="9"/>
        <bgColor indexed="8"/>
      </patternFill>
    </fill>
    <fill>
      <patternFill patternType="solid">
        <fgColor indexed="41"/>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mediumGray">
        <fgColor indexed="10"/>
      </patternFill>
    </fill>
    <fill>
      <patternFill patternType="mediumGray">
        <fgColor indexed="10"/>
        <bgColor indexed="41"/>
      </patternFill>
    </fill>
    <fill>
      <patternFill patternType="solid">
        <fgColor indexed="13"/>
        <bgColor indexed="64"/>
      </patternFill>
    </fill>
    <fill>
      <patternFill patternType="solid">
        <fgColor indexed="42"/>
      </patternFill>
    </fill>
    <fill>
      <patternFill patternType="solid">
        <fgColor indexed="27"/>
        <bgColor indexed="64"/>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23"/>
      </patternFill>
    </fill>
    <fill>
      <patternFill patternType="solid">
        <fgColor indexed="51"/>
      </patternFill>
    </fill>
    <fill>
      <patternFill patternType="solid">
        <fgColor indexed="50"/>
      </patternFill>
    </fill>
    <fill>
      <patternFill patternType="solid">
        <fgColor indexed="43"/>
      </patternFill>
    </fill>
    <fill>
      <patternFill patternType="lightUp">
        <fgColor indexed="63"/>
      </patternFill>
    </fill>
    <fill>
      <patternFill patternType="solid">
        <fgColor indexed="46"/>
      </patternFill>
    </fill>
    <fill>
      <patternFill patternType="solid">
        <fgColor indexed="43"/>
        <bgColor indexed="64"/>
      </patternFill>
    </fill>
    <fill>
      <patternFill patternType="solid">
        <fgColor indexed="40"/>
        <bgColor indexed="64"/>
      </patternFill>
    </fill>
    <fill>
      <patternFill patternType="solid">
        <fgColor indexed="52"/>
      </patternFill>
    </fill>
    <fill>
      <patternFill patternType="solid">
        <fgColor indexed="11"/>
      </patternFill>
    </fill>
    <fill>
      <patternFill patternType="lightUp">
        <fgColor indexed="48"/>
        <bgColor indexed="41"/>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15"/>
      </patternFill>
    </fill>
    <fill>
      <patternFill patternType="solid">
        <fgColor indexed="20"/>
      </patternFill>
    </fill>
    <fill>
      <patternFill patternType="solid">
        <fgColor indexed="14"/>
        <bgColor indexed="64"/>
      </patternFill>
    </fill>
    <fill>
      <patternFill patternType="solid">
        <fgColor indexed="11"/>
        <bgColor indexed="64"/>
      </patternFill>
    </fill>
    <fill>
      <patternFill patternType="solid">
        <fgColor indexed="51"/>
        <bgColor indexed="64"/>
      </patternFill>
    </fill>
    <fill>
      <patternFill patternType="solid">
        <fgColor indexed="9"/>
        <bgColor indexed="9"/>
      </patternFill>
    </fill>
    <fill>
      <patternFill patternType="solid">
        <fgColor indexed="13"/>
      </patternFill>
    </fill>
    <fill>
      <patternFill patternType="solid">
        <fgColor indexed="31"/>
      </patternFill>
    </fill>
    <fill>
      <patternFill patternType="solid">
        <fgColor indexed="27"/>
      </patternFill>
    </fill>
    <fill>
      <patternFill patternType="solid">
        <fgColor indexed="30"/>
      </patternFill>
    </fill>
    <fill>
      <patternFill patternType="solid">
        <fgColor indexed="48"/>
        <bgColor indexed="48"/>
      </patternFill>
    </fill>
    <fill>
      <patternFill patternType="solid">
        <fgColor indexed="56"/>
      </patternFill>
    </fill>
    <fill>
      <patternFill patternType="solid">
        <fgColor indexed="25"/>
        <bgColor indexed="2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42"/>
        <bgColor indexed="42"/>
      </patternFill>
    </fill>
    <fill>
      <patternFill patternType="solid">
        <fgColor indexed="55"/>
        <bgColor indexed="64"/>
      </patternFill>
    </fill>
    <fill>
      <patternFill patternType="solid">
        <fgColor indexed="23"/>
        <bgColor indexed="64"/>
      </patternFill>
    </fill>
    <fill>
      <patternFill patternType="solid">
        <fgColor indexed="32"/>
        <bgColor indexed="64"/>
      </patternFill>
    </fill>
    <fill>
      <patternFill patternType="solid">
        <fgColor indexed="35"/>
        <bgColor indexed="64"/>
      </patternFill>
    </fill>
    <fill>
      <patternFill patternType="solid">
        <fgColor indexed="26"/>
        <bgColor indexed="9"/>
      </patternFill>
    </fill>
    <fill>
      <patternFill patternType="solid">
        <fgColor indexed="22"/>
        <bgColor indexed="9"/>
      </patternFill>
    </fill>
    <fill>
      <patternFill patternType="solid">
        <fgColor indexed="42"/>
        <bgColor indexed="9"/>
      </patternFill>
    </fill>
    <fill>
      <patternFill patternType="solid">
        <fgColor indexed="57"/>
        <bgColor indexed="64"/>
      </patternFill>
    </fill>
    <fill>
      <patternFill patternType="solid">
        <fgColor indexed="63"/>
      </patternFill>
    </fill>
    <fill>
      <patternFill patternType="solid">
        <fgColor indexed="12"/>
      </patternFill>
    </fill>
    <fill>
      <patternFill patternType="solid">
        <fgColor indexed="14"/>
      </patternFill>
    </fill>
    <fill>
      <patternFill patternType="solid">
        <fgColor indexed="18"/>
      </patternFill>
    </fill>
    <fill>
      <patternFill patternType="solid">
        <fgColor indexed="17"/>
      </patternFill>
    </fill>
    <fill>
      <patternFill patternType="solid">
        <fgColor indexed="16"/>
      </patternFill>
    </fill>
    <fill>
      <patternFill patternType="solid">
        <fgColor indexed="19"/>
      </patternFill>
    </fill>
    <fill>
      <patternFill patternType="solid">
        <fgColor indexed="21"/>
      </patternFill>
    </fill>
    <fill>
      <patternFill patternType="solid">
        <fgColor indexed="57"/>
        <bgColor indexed="57"/>
      </patternFill>
    </fill>
    <fill>
      <patternFill patternType="solid">
        <fgColor indexed="18"/>
        <bgColor indexed="18"/>
      </patternFill>
    </fill>
    <fill>
      <patternFill patternType="solid">
        <fgColor indexed="58"/>
        <bgColor indexed="58"/>
      </patternFill>
    </fill>
    <fill>
      <patternFill patternType="solid">
        <fgColor indexed="53"/>
        <bgColor indexed="53"/>
      </patternFill>
    </fill>
    <fill>
      <patternFill patternType="solid">
        <fgColor indexed="61"/>
        <bgColor indexed="61"/>
      </patternFill>
    </fill>
    <fill>
      <patternFill patternType="solid">
        <fgColor indexed="31"/>
        <bgColor indexed="3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solid">
        <fgColor indexed="29"/>
        <bgColor indexed="64"/>
      </patternFill>
    </fill>
    <fill>
      <patternFill patternType="solid">
        <fgColor indexed="52"/>
        <bgColor indexed="64"/>
      </patternFill>
    </fill>
    <fill>
      <patternFill patternType="solid">
        <fgColor indexed="31"/>
        <bgColor indexed="64"/>
      </patternFill>
    </fill>
    <fill>
      <patternFill patternType="solid">
        <fgColor indexed="45"/>
        <bgColor indexed="64"/>
      </patternFill>
    </fill>
    <fill>
      <patternFill patternType="solid">
        <fgColor indexed="10"/>
        <bgColor indexed="64"/>
      </patternFill>
    </fill>
    <fill>
      <patternFill patternType="solid">
        <fgColor indexed="53"/>
        <bgColor indexed="64"/>
      </patternFill>
    </fill>
    <fill>
      <patternFill patternType="solid">
        <fgColor indexed="50"/>
        <bgColor indexed="64"/>
      </patternFill>
    </fill>
    <fill>
      <patternFill patternType="lightUp">
        <fgColor indexed="22"/>
        <bgColor indexed="35"/>
      </patternFill>
    </fill>
    <fill>
      <patternFill patternType="lightUp">
        <fgColor indexed="48"/>
        <bgColor indexed="44"/>
      </patternFill>
    </fill>
    <fill>
      <patternFill patternType="solid">
        <fgColor indexed="35"/>
      </patternFill>
    </fill>
    <fill>
      <patternFill patternType="solid">
        <fgColor indexed="31"/>
        <bgColor indexed="41"/>
      </patternFill>
    </fill>
    <fill>
      <patternFill patternType="solid">
        <fgColor indexed="29"/>
        <bgColor indexed="34"/>
      </patternFill>
    </fill>
    <fill>
      <patternFill patternType="solid">
        <fgColor indexed="15"/>
        <bgColor indexed="35"/>
      </patternFill>
    </fill>
    <fill>
      <patternFill patternType="solid">
        <fgColor indexed="45"/>
        <bgColor indexed="34"/>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22"/>
        <bgColor indexed="34"/>
      </patternFill>
    </fill>
    <fill>
      <patternFill patternType="solid">
        <fgColor indexed="55"/>
        <bgColor indexed="23"/>
      </patternFill>
    </fill>
    <fill>
      <patternFill patternType="solid">
        <fgColor indexed="57"/>
        <bgColor indexed="21"/>
      </patternFill>
    </fill>
    <fill>
      <patternFill patternType="solid">
        <fgColor indexed="22"/>
        <bgColor indexed="59"/>
      </patternFill>
    </fill>
    <fill>
      <patternFill patternType="solid">
        <fgColor indexed="11"/>
        <bgColor indexed="49"/>
      </patternFill>
    </fill>
    <fill>
      <patternFill patternType="solid">
        <fgColor indexed="44"/>
        <bgColor indexed="41"/>
      </patternFill>
    </fill>
    <fill>
      <patternFill patternType="solid">
        <fgColor indexed="51"/>
        <bgColor indexed="13"/>
      </patternFill>
    </fill>
    <fill>
      <patternFill patternType="solid">
        <fgColor indexed="49"/>
        <bgColor indexed="35"/>
      </patternFill>
    </fill>
    <fill>
      <patternFill patternType="solid">
        <fgColor indexed="30"/>
        <bgColor indexed="21"/>
      </patternFill>
    </fill>
    <fill>
      <patternFill patternType="solid">
        <fgColor indexed="20"/>
        <bgColor indexed="36"/>
      </patternFill>
    </fill>
    <fill>
      <patternFill patternType="solid">
        <fgColor indexed="52"/>
        <bgColor indexed="51"/>
      </patternFill>
    </fill>
    <fill>
      <patternFill patternType="solid">
        <fgColor indexed="10"/>
        <bgColor indexed="60"/>
      </patternFill>
    </fill>
    <fill>
      <patternFill patternType="solid">
        <fgColor indexed="54"/>
        <bgColor indexed="61"/>
      </patternFill>
    </fill>
    <fill>
      <patternFill patternType="solid">
        <fgColor indexed="18"/>
        <bgColor indexed="32"/>
      </patternFill>
    </fill>
    <fill>
      <patternFill patternType="solid">
        <fgColor indexed="21"/>
        <bgColor indexed="30"/>
      </patternFill>
    </fill>
    <fill>
      <patternFill patternType="solid">
        <fgColor indexed="16"/>
        <bgColor indexed="37"/>
      </patternFill>
    </fill>
    <fill>
      <patternFill patternType="solid">
        <fgColor indexed="23"/>
        <bgColor indexed="61"/>
      </patternFill>
    </fill>
    <fill>
      <patternFill patternType="solid">
        <fgColor indexed="13"/>
        <bgColor indexed="51"/>
      </patternFill>
    </fill>
    <fill>
      <patternFill patternType="solid">
        <fgColor indexed="50"/>
        <bgColor indexed="51"/>
      </patternFill>
    </fill>
    <fill>
      <patternFill patternType="solid">
        <fgColor indexed="9"/>
        <bgColor indexed="26"/>
      </patternFill>
    </fill>
    <fill>
      <patternFill patternType="solid">
        <fgColor indexed="62"/>
        <bgColor indexed="56"/>
      </patternFill>
    </fill>
    <fill>
      <patternFill patternType="solid">
        <fgColor indexed="53"/>
        <bgColor indexed="52"/>
      </patternFill>
    </fill>
    <fill>
      <patternFill patternType="solid">
        <fgColor indexed="43"/>
        <bgColor indexed="26"/>
      </patternFill>
    </fill>
    <fill>
      <patternFill patternType="solid">
        <fgColor indexed="40"/>
        <bgColor indexed="49"/>
      </patternFill>
    </fill>
    <fill>
      <patternFill patternType="solid">
        <fgColor indexed="41"/>
        <bgColor indexed="44"/>
      </patternFill>
    </fill>
    <fill>
      <patternFill patternType="solid">
        <fgColor indexed="14"/>
        <bgColor indexed="33"/>
      </patternFill>
    </fill>
    <fill>
      <patternFill patternType="solid">
        <fgColor indexed="31"/>
        <bgColor indexed="8"/>
      </patternFill>
    </fill>
    <fill>
      <patternFill patternType="solid">
        <fgColor indexed="43"/>
        <bgColor indexed="8"/>
      </patternFill>
    </fill>
    <fill>
      <patternFill patternType="solid">
        <fgColor rgb="FFDAF4F6"/>
        <bgColor indexed="64"/>
      </patternFill>
    </fill>
    <fill>
      <patternFill patternType="solid">
        <fgColor rgb="FFFFFFFF"/>
      </patternFill>
    </fill>
  </fills>
  <borders count="9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right/>
      <top/>
      <bottom style="thin">
        <color indexed="22"/>
      </bottom>
      <diagonal/>
    </border>
    <border>
      <left/>
      <right/>
      <top/>
      <bottom style="thin">
        <color indexed="64"/>
      </bottom>
      <diagonal/>
    </border>
    <border>
      <left/>
      <right/>
      <top style="thin">
        <color indexed="23"/>
      </top>
      <bottom/>
      <diagonal/>
    </border>
    <border>
      <left style="thin">
        <color indexed="9"/>
      </left>
      <right style="thin">
        <color indexed="9"/>
      </right>
      <top style="thin">
        <color indexed="9"/>
      </top>
      <bottom style="thin">
        <color indexed="9"/>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style="thin">
        <color indexed="9"/>
      </left>
      <right style="thin">
        <color indexed="23"/>
      </right>
      <top style="thin">
        <color indexed="9"/>
      </top>
      <bottom style="thin">
        <color indexed="23"/>
      </bottom>
      <diagonal/>
    </border>
    <border>
      <left style="thin">
        <color indexed="8"/>
      </left>
      <right style="thin">
        <color indexed="8"/>
      </right>
      <top style="thin">
        <color indexed="8"/>
      </top>
      <bottom style="thin">
        <color indexed="8"/>
      </bottom>
      <diagonal/>
    </border>
    <border>
      <left style="hair">
        <color indexed="55"/>
      </left>
      <right style="hair">
        <color indexed="55"/>
      </right>
      <top style="hair">
        <color indexed="55"/>
      </top>
      <bottom style="hair">
        <color indexed="55"/>
      </bottom>
      <diagonal/>
    </border>
    <border>
      <left style="thin">
        <color indexed="22"/>
      </left>
      <right style="thin">
        <color indexed="22"/>
      </right>
      <top style="thin">
        <color indexed="22"/>
      </top>
      <bottom style="thin">
        <color indexed="22"/>
      </bottom>
      <diagonal/>
    </border>
    <border>
      <left style="thin">
        <color indexed="26"/>
      </left>
      <right style="thin">
        <color indexed="23"/>
      </right>
      <top style="thin">
        <color indexed="26"/>
      </top>
      <bottom style="thin">
        <color indexed="23"/>
      </bottom>
      <diagonal/>
    </border>
    <border>
      <left/>
      <right style="thin">
        <color indexed="64"/>
      </right>
      <top/>
      <bottom/>
      <diagonal/>
    </border>
    <border>
      <left/>
      <right/>
      <top/>
      <bottom style="double">
        <color indexed="52"/>
      </bottom>
      <diagonal/>
    </border>
    <border>
      <left/>
      <right/>
      <top style="medium">
        <color indexed="64"/>
      </top>
      <bottom style="medium">
        <color indexed="64"/>
      </bottom>
      <diagonal/>
    </border>
    <border>
      <left/>
      <right/>
      <top style="thin">
        <color indexed="64"/>
      </top>
      <bottom style="thin">
        <color indexed="64"/>
      </bottom>
      <diagonal/>
    </border>
    <border>
      <left/>
      <right/>
      <top/>
      <bottom style="double">
        <color indexed="53"/>
      </bottom>
      <diagonal/>
    </border>
    <border>
      <left style="thin">
        <color indexed="38"/>
      </left>
      <right style="thin">
        <color indexed="38"/>
      </right>
      <top style="thin">
        <color indexed="38"/>
      </top>
      <bottom style="thin">
        <color indexed="38"/>
      </bottom>
      <diagonal/>
    </border>
    <border>
      <left style="thin">
        <color indexed="21"/>
      </left>
      <right style="thin">
        <color indexed="21"/>
      </right>
      <top style="thin">
        <color indexed="21"/>
      </top>
      <bottom style="thin">
        <color indexed="21"/>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n">
        <color indexed="9"/>
      </right>
      <top/>
      <bottom/>
      <diagonal/>
    </border>
    <border>
      <left/>
      <right/>
      <top style="thin">
        <color indexed="9"/>
      </top>
      <bottom style="thin">
        <color indexed="23"/>
      </bottom>
      <diagonal/>
    </border>
    <border>
      <left style="thin">
        <color indexed="9"/>
      </left>
      <right/>
      <top style="thin">
        <color indexed="9"/>
      </top>
      <bottom style="thin">
        <color indexed="23"/>
      </bottom>
      <diagonal/>
    </border>
    <border>
      <left/>
      <right style="thin">
        <color indexed="23"/>
      </right>
      <top style="thin">
        <color indexed="9"/>
      </top>
      <bottom style="thin">
        <color indexed="23"/>
      </bottom>
      <diagonal/>
    </border>
    <border>
      <left style="thin">
        <color indexed="23"/>
      </left>
      <right style="thin">
        <color indexed="9"/>
      </right>
      <top style="thin">
        <color indexed="23"/>
      </top>
      <bottom style="thin">
        <color indexed="9"/>
      </bottom>
      <diagonal/>
    </border>
    <border>
      <left style="thin">
        <color indexed="23"/>
      </left>
      <right/>
      <top style="thin">
        <color indexed="23"/>
      </top>
      <bottom style="thin">
        <color indexed="9"/>
      </bottom>
      <diagonal/>
    </border>
    <border>
      <left/>
      <right/>
      <top style="thin">
        <color indexed="23"/>
      </top>
      <bottom style="thin">
        <color indexed="9"/>
      </bottom>
      <diagonal/>
    </border>
    <border>
      <left/>
      <right style="thin">
        <color indexed="9"/>
      </right>
      <top style="thin">
        <color indexed="23"/>
      </top>
      <bottom style="thin">
        <color indexed="9"/>
      </bottom>
      <diagonal/>
    </border>
    <border>
      <left/>
      <right style="thin">
        <color indexed="55"/>
      </right>
      <top style="thin">
        <color indexed="9"/>
      </top>
      <bottom style="thin">
        <color indexed="23"/>
      </bottom>
      <diagonal/>
    </border>
    <border>
      <left/>
      <right/>
      <top style="thin">
        <color indexed="49"/>
      </top>
      <bottom style="double">
        <color indexed="49"/>
      </bottom>
      <diagonal/>
    </border>
    <border>
      <left style="thin">
        <color indexed="23"/>
      </left>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style="thin">
        <color indexed="51"/>
      </left>
      <right style="thin">
        <color indexed="51"/>
      </right>
      <top/>
      <bottom/>
      <diagonal/>
    </border>
    <border>
      <left/>
      <right/>
      <top style="hair">
        <color indexed="22"/>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style="thin">
        <color indexed="64"/>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right/>
      <top/>
      <bottom style="thin">
        <color indexed="9"/>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top/>
      <bottom style="dotted">
        <color indexed="16"/>
      </bottom>
      <diagonal/>
    </border>
    <border>
      <left/>
      <right/>
      <top/>
      <bottom style="thick">
        <color indexed="48"/>
      </bottom>
      <diagonal/>
    </border>
    <border>
      <left/>
      <right/>
      <top/>
      <bottom style="medium">
        <color indexed="24"/>
      </bottom>
      <diagonal/>
    </border>
    <border>
      <left/>
      <right/>
      <top style="thin">
        <color indexed="48"/>
      </top>
      <bottom style="double">
        <color indexed="48"/>
      </bottom>
      <diagonal/>
    </border>
    <border>
      <left style="thin">
        <color indexed="64"/>
      </left>
      <right/>
      <top/>
      <bottom/>
      <diagonal/>
    </border>
    <border>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medium">
        <color indexed="64"/>
      </bottom>
      <diagonal/>
    </border>
    <border>
      <left/>
      <right/>
      <top style="thin">
        <color indexed="48"/>
      </top>
      <bottom style="thin">
        <color indexed="48"/>
      </bottom>
      <diagonal/>
    </border>
    <border>
      <left style="hair">
        <color indexed="23"/>
      </left>
      <right style="hair">
        <color indexed="9"/>
      </right>
      <top style="hair">
        <color indexed="23"/>
      </top>
      <bottom style="hair">
        <color indexed="9"/>
      </bottom>
      <diagonal/>
    </border>
    <border>
      <left style="thin">
        <color indexed="18"/>
      </left>
      <right style="thin">
        <color indexed="18"/>
      </right>
      <top style="thin">
        <color indexed="18"/>
      </top>
      <bottom style="thin">
        <color indexed="18"/>
      </bottom>
      <diagonal/>
    </border>
    <border>
      <left style="thin">
        <color indexed="55"/>
      </left>
      <right style="thin">
        <color indexed="55"/>
      </right>
      <top style="thin">
        <color indexed="55"/>
      </top>
      <bottom style="thin">
        <color indexed="55"/>
      </bottom>
      <diagonal/>
    </border>
    <border>
      <left style="medium">
        <color indexed="64"/>
      </left>
      <right style="thin">
        <color indexed="64"/>
      </right>
      <top/>
      <bottom style="dotted">
        <color indexed="64"/>
      </bottom>
      <diagonal/>
    </border>
    <border>
      <left/>
      <right/>
      <top style="thin">
        <color indexed="64"/>
      </top>
      <bottom style="double">
        <color indexed="64"/>
      </bottom>
      <diagonal/>
    </border>
    <border>
      <left style="thin">
        <color indexed="64"/>
      </left>
      <right style="thin">
        <color indexed="64"/>
      </right>
      <top style="thin">
        <color indexed="64"/>
      </top>
      <bottom style="dotted">
        <color indexed="64"/>
      </bottom>
      <diagonal/>
    </border>
    <border>
      <left/>
      <right/>
      <top/>
      <bottom style="thick">
        <color indexed="58"/>
      </bottom>
      <diagonal/>
    </border>
    <border>
      <left style="thin">
        <color indexed="24"/>
      </left>
      <right style="thin">
        <color indexed="24"/>
      </right>
      <top style="thin">
        <color indexed="24"/>
      </top>
      <bottom style="thin">
        <color indexed="24"/>
      </bottom>
      <diagonal/>
    </border>
    <border>
      <left style="thin">
        <color indexed="8"/>
      </left>
      <right style="thin">
        <color indexed="8"/>
      </right>
      <top style="double">
        <color indexed="8"/>
      </top>
      <bottom style="thin">
        <color indexed="8"/>
      </bottom>
      <diagonal/>
    </border>
    <border>
      <left/>
      <right/>
      <top/>
      <bottom style="thick">
        <color indexed="16"/>
      </bottom>
      <diagonal/>
    </border>
    <border>
      <left/>
      <right/>
      <top/>
      <bottom style="medium">
        <color indexed="16"/>
      </bottom>
      <diagonal/>
    </border>
    <border>
      <left/>
      <right/>
      <top/>
      <bottom style="medium">
        <color indexed="58"/>
      </bottom>
      <diagonal/>
    </border>
    <border>
      <left/>
      <right/>
      <top/>
      <bottom style="double">
        <color indexed="17"/>
      </bottom>
      <diagonal/>
    </border>
    <border>
      <left style="thin">
        <color indexed="58"/>
      </left>
      <right style="medium">
        <color indexed="58"/>
      </right>
      <top style="medium">
        <color indexed="58"/>
      </top>
      <bottom style="thin">
        <color indexed="58"/>
      </bottom>
      <diagonal/>
    </border>
    <border>
      <left style="double">
        <color auto="1"/>
      </left>
      <right/>
      <top/>
      <bottom style="hair">
        <color auto="1"/>
      </bottom>
      <diagonal/>
    </border>
    <border>
      <left style="thin">
        <color indexed="63"/>
      </left>
      <right style="thin">
        <color indexed="63"/>
      </right>
      <top style="thin">
        <color indexed="64"/>
      </top>
      <bottom style="thin">
        <color indexed="63"/>
      </bottom>
      <diagonal/>
    </border>
    <border>
      <left style="thin">
        <color indexed="8"/>
      </left>
      <right style="thin">
        <color indexed="8"/>
      </right>
      <top/>
      <bottom/>
      <diagonal/>
    </border>
    <border>
      <left/>
      <right/>
      <top/>
      <bottom style="thick">
        <color indexed="55"/>
      </bottom>
      <diagonal/>
    </border>
    <border>
      <left/>
      <right/>
      <top/>
      <bottom style="medium">
        <color indexed="55"/>
      </bottom>
      <diagonal/>
    </border>
    <border>
      <left style="double">
        <color indexed="8"/>
      </left>
      <right/>
      <top/>
      <bottom style="hair">
        <color indexed="8"/>
      </bottom>
      <diagonal/>
    </border>
    <border>
      <left/>
      <right/>
      <top/>
      <bottom style="medium">
        <color indexed="8"/>
      </bottom>
      <diagonal/>
    </border>
    <border>
      <left style="hair">
        <color indexed="8"/>
      </left>
      <right style="hair">
        <color indexed="8"/>
      </right>
      <top style="hair">
        <color indexed="8"/>
      </top>
      <bottom style="hair">
        <color indexed="8"/>
      </bottom>
      <diagonal/>
    </border>
    <border>
      <left style="double">
        <color indexed="64"/>
      </left>
      <right style="double">
        <color indexed="64"/>
      </right>
      <top style="double">
        <color indexed="64"/>
      </top>
      <bottom style="double">
        <color indexed="64"/>
      </bottom>
      <diagonal/>
    </border>
    <border>
      <left style="thin">
        <color indexed="27"/>
      </left>
      <right style="thin">
        <color indexed="48"/>
      </right>
      <top style="medium">
        <color indexed="27"/>
      </top>
      <bottom style="thin">
        <color indexed="48"/>
      </bottom>
      <diagonal/>
    </border>
    <border>
      <left/>
      <right/>
      <top style="medium">
        <color indexed="39"/>
      </top>
      <bottom/>
      <diagonal/>
    </border>
    <border>
      <left style="medium">
        <color indexed="39"/>
      </left>
      <right/>
      <top style="medium">
        <color indexed="39"/>
      </top>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right/>
      <top style="thin">
        <color indexed="8"/>
      </top>
      <bottom style="double">
        <color indexed="8"/>
      </bottom>
      <diagonal/>
    </border>
    <border>
      <left/>
      <right/>
      <top style="thin">
        <color indexed="8"/>
      </top>
      <bottom style="medium">
        <color indexed="8"/>
      </bottom>
      <diagonal/>
    </border>
    <border>
      <left style="double">
        <color indexed="64"/>
      </left>
      <right/>
      <top/>
      <bottom style="hair">
        <color indexed="64"/>
      </bottom>
      <diagonal/>
    </border>
    <border>
      <left/>
      <right/>
      <top/>
      <bottom style="thin">
        <color indexed="8"/>
      </bottom>
      <diagonal/>
    </border>
  </borders>
  <cellStyleXfs count="6104">
    <xf numFmtId="0" fontId="0" fillId="0" borderId="0"/>
    <xf numFmtId="165" fontId="18" fillId="0" borderId="0" applyFont="0" applyFill="0" applyBorder="0" applyAlignment="0" applyProtection="0"/>
    <xf numFmtId="168" fontId="2" fillId="0" borderId="0"/>
    <xf numFmtId="176" fontId="25" fillId="0" borderId="0"/>
    <xf numFmtId="177" fontId="26" fillId="0" borderId="1" applyFont="0" applyFill="0" applyBorder="0" applyAlignment="0" applyProtection="0">
      <alignment vertical="center"/>
    </xf>
    <xf numFmtId="0" fontId="27" fillId="0" borderId="0"/>
    <xf numFmtId="178" fontId="2" fillId="0" borderId="0" applyFont="0" applyFill="0" applyBorder="0" applyAlignment="0" applyProtection="0"/>
    <xf numFmtId="179" fontId="2" fillId="0" borderId="0" applyFont="0" applyFill="0" applyBorder="0" applyAlignment="0" applyProtection="0"/>
    <xf numFmtId="168" fontId="2" fillId="0" borderId="0"/>
    <xf numFmtId="38" fontId="28" fillId="0" borderId="2" applyNumberFormat="0" applyFont="0" applyFill="0" applyBorder="0">
      <alignment horizontal="distributed" vertical="center" justifyLastLine="1"/>
    </xf>
    <xf numFmtId="38" fontId="25" fillId="0" borderId="0">
      <alignment vertical="top"/>
    </xf>
    <xf numFmtId="177" fontId="25" fillId="0" borderId="0" applyNumberFormat="0" applyFont="0" applyFill="0" applyBorder="0" applyProtection="0">
      <alignment vertical="center"/>
    </xf>
    <xf numFmtId="177" fontId="25" fillId="0" borderId="0" applyNumberFormat="0" applyFont="0" applyFill="0" applyBorder="0" applyProtection="0">
      <alignment vertical="top"/>
    </xf>
    <xf numFmtId="38" fontId="29" fillId="0" borderId="0" applyNumberFormat="0" applyFont="0" applyFill="0" applyBorder="0">
      <alignment vertical="center" wrapText="1"/>
    </xf>
    <xf numFmtId="38" fontId="28" fillId="0" borderId="0" applyNumberFormat="0" applyFont="0" applyFill="0" applyBorder="0">
      <alignment vertical="top" wrapText="1"/>
    </xf>
    <xf numFmtId="175" fontId="30" fillId="0" borderId="3" applyFont="0" applyFill="0" applyBorder="0" applyAlignment="0" applyProtection="0">
      <alignment horizontal="center"/>
    </xf>
    <xf numFmtId="0" fontId="31" fillId="10"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180" fontId="32" fillId="0" borderId="0" applyFill="0" applyBorder="0" applyAlignment="0" applyProtection="0"/>
    <xf numFmtId="177" fontId="25" fillId="0" borderId="0" applyFont="0" applyFill="0" applyBorder="0" applyAlignment="0" applyProtection="0">
      <alignment vertical="center"/>
    </xf>
    <xf numFmtId="2" fontId="30" fillId="0" borderId="0" applyFont="0" applyFill="0" applyBorder="0" applyAlignment="0" applyProtection="0"/>
    <xf numFmtId="0" fontId="31" fillId="16" borderId="0" applyNumberFormat="0" applyBorder="0" applyAlignment="0" applyProtection="0"/>
    <xf numFmtId="0" fontId="31" fillId="11"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6" borderId="0" applyNumberFormat="0" applyBorder="0" applyAlignment="0" applyProtection="0"/>
    <xf numFmtId="0" fontId="31" fillId="19" borderId="0" applyNumberFormat="0" applyBorder="0" applyAlignment="0" applyProtection="0"/>
    <xf numFmtId="181" fontId="28" fillId="0" borderId="0" applyFont="0" applyFill="0" applyBorder="0" applyAlignment="0">
      <alignment horizontal="centerContinuous"/>
    </xf>
    <xf numFmtId="182" fontId="25" fillId="0" borderId="0" applyFont="0" applyBorder="0" applyAlignment="0">
      <alignment vertical="center"/>
    </xf>
    <xf numFmtId="183" fontId="28" fillId="0" borderId="0" applyFont="0" applyFill="0" applyBorder="0" applyAlignment="0" applyProtection="0"/>
    <xf numFmtId="14" fontId="25" fillId="0" borderId="0" applyFont="0" applyFill="0" applyBorder="0" applyAlignment="0">
      <alignment vertical="center"/>
    </xf>
    <xf numFmtId="0" fontId="33" fillId="16" borderId="0" applyNumberFormat="0" applyBorder="0" applyAlignment="0" applyProtection="0"/>
    <xf numFmtId="0" fontId="33" fillId="11"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6" borderId="0" applyNumberFormat="0" applyBorder="0" applyAlignment="0" applyProtection="0"/>
    <xf numFmtId="0" fontId="3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5" fillId="22" borderId="0" applyNumberFormat="0" applyBorder="0" applyAlignment="0" applyProtection="0"/>
    <xf numFmtId="0" fontId="3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5" fillId="26" borderId="0" applyNumberFormat="0" applyBorder="0" applyAlignment="0" applyProtection="0"/>
    <xf numFmtId="0" fontId="3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5" fillId="30" borderId="0" applyNumberFormat="0" applyBorder="0" applyAlignment="0" applyProtection="0"/>
    <xf numFmtId="0" fontId="33" fillId="17"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35" fillId="30" borderId="0" applyNumberFormat="0" applyBorder="0" applyAlignment="0" applyProtection="0"/>
    <xf numFmtId="0" fontId="33" fillId="31"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5" fillId="21" borderId="0" applyNumberFormat="0" applyBorder="0" applyAlignment="0" applyProtection="0"/>
    <xf numFmtId="0" fontId="33" fillId="32" borderId="0" applyNumberFormat="0" applyBorder="0" applyAlignment="0" applyProtection="0"/>
    <xf numFmtId="0" fontId="34" fillId="33" borderId="0" applyNumberFormat="0" applyBorder="0" applyAlignment="0" applyProtection="0"/>
    <xf numFmtId="0" fontId="34" fillId="25" borderId="0" applyNumberFormat="0" applyBorder="0" applyAlignment="0" applyProtection="0"/>
    <xf numFmtId="0" fontId="35" fillId="34" borderId="0" applyNumberFormat="0" applyBorder="0" applyAlignment="0" applyProtection="0"/>
    <xf numFmtId="0" fontId="33" fillId="35" borderId="0" applyNumberFormat="0" applyBorder="0" applyAlignment="0" applyProtection="0"/>
    <xf numFmtId="184" fontId="36" fillId="0" borderId="0" applyFont="0" applyFill="0" applyBorder="0" applyAlignment="0" applyProtection="0"/>
    <xf numFmtId="43" fontId="37" fillId="0" borderId="0" applyFont="0" applyFill="0" applyBorder="0" applyAlignment="0" applyProtection="0"/>
    <xf numFmtId="1" fontId="38" fillId="0" borderId="0"/>
    <xf numFmtId="0" fontId="39" fillId="15" borderId="0" applyNumberFormat="0" applyBorder="0" applyAlignment="0" applyProtection="0"/>
    <xf numFmtId="0" fontId="40" fillId="18" borderId="4" applyNumberFormat="0" applyAlignment="0" applyProtection="0"/>
    <xf numFmtId="0" fontId="41" fillId="19" borderId="4" applyNumberFormat="0" applyAlignment="0" applyProtection="0"/>
    <xf numFmtId="4" fontId="42" fillId="0" borderId="5" applyNumberFormat="0" applyFill="0" applyAlignment="0" applyProtection="0"/>
    <xf numFmtId="4" fontId="42" fillId="0" borderId="0" applyNumberFormat="0" applyAlignment="0" applyProtection="0"/>
    <xf numFmtId="0" fontId="43" fillId="0" borderId="6" applyNumberFormat="0" applyFill="0" applyAlignment="0" applyProtection="0"/>
    <xf numFmtId="1" fontId="44" fillId="3" borderId="7"/>
    <xf numFmtId="175" fontId="2" fillId="0" borderId="0" applyFont="0" applyFill="0" applyBorder="0" applyAlignment="0" applyProtection="0"/>
    <xf numFmtId="185" fontId="45" fillId="0" borderId="0" applyFill="0" applyBorder="0" applyAlignment="0"/>
    <xf numFmtId="186" fontId="46" fillId="36" borderId="8">
      <protection hidden="1"/>
    </xf>
    <xf numFmtId="187" fontId="46" fillId="37" borderId="8">
      <protection hidden="1"/>
    </xf>
    <xf numFmtId="188" fontId="46" fillId="38" borderId="8">
      <alignment horizontal="right"/>
      <protection hidden="1"/>
    </xf>
    <xf numFmtId="189" fontId="46" fillId="38" borderId="8">
      <alignment horizontal="right"/>
    </xf>
    <xf numFmtId="0" fontId="47" fillId="18" borderId="4" applyNumberFormat="0" applyAlignment="0" applyProtection="0"/>
    <xf numFmtId="41" fontId="48" fillId="0" borderId="0" applyFont="0" applyFill="0" applyBorder="0" applyAlignment="0" applyProtection="0"/>
    <xf numFmtId="43" fontId="48" fillId="0" borderId="0" applyFont="0" applyFill="0" applyBorder="0" applyAlignment="0" applyProtection="0"/>
    <xf numFmtId="0" fontId="49" fillId="39" borderId="9" applyNumberFormat="0" applyAlignment="0" applyProtection="0"/>
    <xf numFmtId="0" fontId="50" fillId="0" borderId="0" applyNumberFormat="0" applyFill="0" applyBorder="0" applyAlignment="0" applyProtection="0"/>
    <xf numFmtId="0" fontId="51" fillId="0" borderId="10" applyNumberFormat="0" applyFill="0" applyAlignment="0" applyProtection="0"/>
    <xf numFmtId="0" fontId="52" fillId="0" borderId="11" applyNumberFormat="0" applyFill="0" applyAlignment="0" applyProtection="0"/>
    <xf numFmtId="0" fontId="53" fillId="0" borderId="12" applyNumberFormat="0" applyFill="0" applyAlignment="0" applyProtection="0"/>
    <xf numFmtId="0" fontId="53" fillId="0" borderId="0" applyNumberForma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3" fontId="2" fillId="40" borderId="0" applyFont="0" applyFill="0" applyBorder="0" applyAlignment="0" applyProtection="0"/>
    <xf numFmtId="0" fontId="55" fillId="3" borderId="13">
      <alignment horizontal="center" vertical="center"/>
    </xf>
    <xf numFmtId="0" fontId="56" fillId="39" borderId="9" applyNumberFormat="0" applyAlignment="0" applyProtection="0"/>
    <xf numFmtId="49" fontId="21" fillId="41" borderId="0"/>
    <xf numFmtId="190" fontId="57" fillId="0" borderId="0" applyFont="0" applyFill="0" applyBorder="0" applyAlignment="0" applyProtection="0">
      <alignment horizontal="right"/>
    </xf>
    <xf numFmtId="191" fontId="58" fillId="0" borderId="0" applyFont="0" applyFill="0" applyBorder="0" applyAlignment="0" applyProtection="0"/>
    <xf numFmtId="192" fontId="2" fillId="40" borderId="0" applyFont="0" applyFill="0" applyBorder="0" applyAlignment="0" applyProtection="0"/>
    <xf numFmtId="0" fontId="21" fillId="41" borderId="14">
      <alignment horizontal="center"/>
    </xf>
    <xf numFmtId="0" fontId="59" fillId="41" borderId="15">
      <alignment horizontal="center" vertical="top"/>
    </xf>
    <xf numFmtId="193" fontId="2" fillId="0" borderId="0" applyFont="0" applyFill="0" applyBorder="0" applyAlignment="0" applyProtection="0"/>
    <xf numFmtId="0" fontId="60" fillId="0" borderId="1" applyNumberFormat="0" applyFill="0" applyBorder="0" applyAlignment="0" applyProtection="0">
      <alignment horizontal="right"/>
    </xf>
    <xf numFmtId="194" fontId="2" fillId="13" borderId="16">
      <alignment horizontal="right"/>
    </xf>
    <xf numFmtId="14" fontId="57" fillId="0" borderId="0" applyFont="0" applyFill="0" applyBorder="0" applyAlignment="0" applyProtection="0"/>
    <xf numFmtId="8" fontId="61" fillId="0" borderId="0" applyFont="0" applyFill="0" applyBorder="0" applyAlignment="0" applyProtection="0"/>
    <xf numFmtId="42" fontId="61" fillId="0" borderId="0" applyFont="0" applyFill="0" applyBorder="0" applyAlignment="0" applyProtection="0"/>
    <xf numFmtId="0" fontId="2" fillId="0" borderId="0" applyFont="0" applyFill="0" applyBorder="0" applyAlignment="0" applyProtection="0"/>
    <xf numFmtId="43" fontId="62" fillId="0" borderId="0" applyFont="0" applyFill="0" applyBorder="0" applyAlignment="0" applyProtection="0"/>
    <xf numFmtId="0" fontId="49" fillId="39" borderId="9" applyNumberFormat="0" applyAlignment="0" applyProtection="0"/>
    <xf numFmtId="0" fontId="63" fillId="42" borderId="0" applyNumberFormat="0" applyBorder="0" applyAlignment="0" applyProtection="0"/>
    <xf numFmtId="0" fontId="63" fillId="43" borderId="0" applyNumberFormat="0" applyBorder="0" applyAlignment="0" applyProtection="0"/>
    <xf numFmtId="0" fontId="63" fillId="44" borderId="0" applyNumberFormat="0" applyBorder="0" applyAlignment="0" applyProtection="0"/>
    <xf numFmtId="0" fontId="2" fillId="45" borderId="0"/>
    <xf numFmtId="0" fontId="21" fillId="46" borderId="14">
      <alignment horizontal="center"/>
    </xf>
    <xf numFmtId="195" fontId="61" fillId="0" borderId="0" applyFont="0" applyFill="0" applyBorder="0" applyAlignment="0" applyProtection="0"/>
    <xf numFmtId="0" fontId="64" fillId="3" borderId="13">
      <alignment horizontal="center" vertical="center"/>
    </xf>
    <xf numFmtId="0" fontId="64" fillId="3" borderId="13">
      <alignment horizontal="center" vertical="center"/>
    </xf>
    <xf numFmtId="0" fontId="64" fillId="3" borderId="13">
      <alignment horizontal="center" vertical="center"/>
    </xf>
    <xf numFmtId="0" fontId="64" fillId="3" borderId="13">
      <alignment horizontal="center" vertical="center"/>
    </xf>
    <xf numFmtId="0" fontId="64" fillId="3" borderId="13">
      <alignment horizontal="center" vertical="center"/>
    </xf>
    <xf numFmtId="0" fontId="64" fillId="3" borderId="13">
      <alignment horizontal="center" vertical="center"/>
    </xf>
    <xf numFmtId="0" fontId="65" fillId="37" borderId="13">
      <alignment horizontal="center"/>
    </xf>
    <xf numFmtId="0" fontId="66" fillId="38" borderId="13">
      <alignment horizontal="center" vertical="center"/>
    </xf>
    <xf numFmtId="0" fontId="66" fillId="38" borderId="13">
      <alignment horizontal="center" vertical="center"/>
    </xf>
    <xf numFmtId="0" fontId="67" fillId="38" borderId="13">
      <alignment horizontal="center" vertical="center"/>
    </xf>
    <xf numFmtId="0" fontId="68" fillId="47" borderId="17">
      <alignment horizontal="center" vertical="center"/>
    </xf>
    <xf numFmtId="0" fontId="69"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96" fontId="2" fillId="0" borderId="0" applyFont="0" applyFill="0" applyBorder="0" applyAlignment="0" applyProtection="0"/>
    <xf numFmtId="0" fontId="70" fillId="0" borderId="0" applyNumberFormat="0" applyFill="0" applyBorder="0" applyAlignment="0" applyProtection="0"/>
    <xf numFmtId="2" fontId="2" fillId="40" borderId="0" applyFont="0" applyFill="0" applyBorder="0" applyAlignment="0" applyProtection="0"/>
    <xf numFmtId="1" fontId="71" fillId="0" borderId="18" applyFont="0" applyFill="0" applyBorder="0" applyAlignment="0" applyProtection="0"/>
    <xf numFmtId="0" fontId="72" fillId="0" borderId="19" applyNumberFormat="0" applyFill="0" applyAlignment="0" applyProtection="0"/>
    <xf numFmtId="0" fontId="73" fillId="0" borderId="0" applyNumberFormat="0" applyFill="0" applyBorder="0" applyAlignment="0" applyProtection="0">
      <alignment vertical="top"/>
      <protection locked="0"/>
    </xf>
    <xf numFmtId="0" fontId="74" fillId="48" borderId="0" applyNumberFormat="0" applyBorder="0" applyAlignment="0" applyProtection="0"/>
    <xf numFmtId="0" fontId="75" fillId="48" borderId="0" applyNumberFormat="0" applyBorder="0" applyAlignment="0" applyProtection="0"/>
    <xf numFmtId="38" fontId="76" fillId="3" borderId="0" applyNumberFormat="0" applyBorder="0" applyAlignment="0" applyProtection="0"/>
    <xf numFmtId="0" fontId="77" fillId="49" borderId="6">
      <alignment vertical="top" wrapText="1"/>
    </xf>
    <xf numFmtId="0" fontId="78" fillId="0" borderId="20" applyNumberFormat="0" applyAlignment="0" applyProtection="0">
      <alignment horizontal="left" vertical="center"/>
    </xf>
    <xf numFmtId="0" fontId="78" fillId="0" borderId="21">
      <alignment horizontal="left" vertical="center"/>
    </xf>
    <xf numFmtId="197" fontId="79" fillId="0" borderId="0" applyNumberFormat="0"/>
    <xf numFmtId="0" fontId="80" fillId="3" borderId="6" applyNumberFormat="0">
      <alignment horizontal="left" vertical="top" wrapText="1"/>
    </xf>
    <xf numFmtId="198" fontId="81" fillId="0" borderId="0">
      <protection locked="0" hidden="1"/>
    </xf>
    <xf numFmtId="0" fontId="82" fillId="0" borderId="22" applyNumberFormat="0" applyFill="0" applyAlignment="0" applyProtection="0"/>
    <xf numFmtId="41" fontId="61" fillId="0" borderId="0" applyFont="0" applyFill="0" applyBorder="0" applyAlignment="0" applyProtection="0"/>
    <xf numFmtId="44" fontId="61" fillId="0" borderId="0" applyFont="0" applyFill="0" applyBorder="0" applyAlignment="0" applyProtection="0"/>
    <xf numFmtId="14" fontId="83" fillId="0" borderId="0" applyFont="0" applyFill="0" applyBorder="0" applyAlignment="0" applyProtection="0"/>
    <xf numFmtId="10" fontId="76" fillId="50" borderId="1" applyNumberFormat="0" applyBorder="0" applyAlignment="0" applyProtection="0"/>
    <xf numFmtId="0" fontId="84" fillId="0" borderId="0" applyNumberFormat="0" applyFill="0" applyBorder="0" applyAlignment="0">
      <protection locked="0"/>
    </xf>
    <xf numFmtId="199" fontId="85" fillId="2" borderId="4">
      <alignment horizontal="right"/>
      <protection locked="0"/>
    </xf>
    <xf numFmtId="200" fontId="85" fillId="2" borderId="4">
      <alignment horizontal="right"/>
      <protection locked="0"/>
    </xf>
    <xf numFmtId="200" fontId="85" fillId="51" borderId="23">
      <alignment horizontal="right"/>
      <protection locked="0"/>
    </xf>
    <xf numFmtId="49" fontId="85" fillId="2" borderId="4">
      <alignment horizontal="right"/>
      <protection locked="0"/>
    </xf>
    <xf numFmtId="201" fontId="86" fillId="2" borderId="4">
      <alignment horizontal="right"/>
      <protection locked="0"/>
    </xf>
    <xf numFmtId="199" fontId="85" fillId="51" borderId="24">
      <alignment horizontal="right"/>
      <protection locked="0"/>
    </xf>
    <xf numFmtId="10" fontId="87" fillId="51" borderId="24">
      <alignment horizontal="right"/>
      <protection locked="0"/>
    </xf>
    <xf numFmtId="200" fontId="85" fillId="2" borderId="4">
      <alignment horizontal="right"/>
      <protection locked="0"/>
    </xf>
    <xf numFmtId="202" fontId="46" fillId="38" borderId="8" applyProtection="0">
      <alignment horizontal="right"/>
      <protection locked="0"/>
    </xf>
    <xf numFmtId="203" fontId="87" fillId="3" borderId="0" applyProtection="0">
      <protection hidden="1"/>
    </xf>
    <xf numFmtId="199" fontId="85" fillId="52" borderId="4">
      <alignment horizontal="right"/>
      <protection locked="0"/>
    </xf>
    <xf numFmtId="188" fontId="85" fillId="2" borderId="4">
      <alignment horizontal="right"/>
      <protection locked="0"/>
    </xf>
    <xf numFmtId="1" fontId="88" fillId="2" borderId="4">
      <alignment horizontal="right"/>
      <protection locked="0"/>
    </xf>
    <xf numFmtId="1" fontId="88" fillId="2" borderId="4">
      <alignment horizontal="left"/>
      <protection locked="0"/>
    </xf>
    <xf numFmtId="1" fontId="89" fillId="2" borderId="4">
      <alignment horizontal="right"/>
      <protection locked="0"/>
    </xf>
    <xf numFmtId="199" fontId="88" fillId="51" borderId="24" applyNumberFormat="0" applyFont="0">
      <protection locked="0"/>
    </xf>
    <xf numFmtId="199" fontId="85" fillId="2" borderId="4">
      <protection locked="0"/>
    </xf>
    <xf numFmtId="0" fontId="90" fillId="19" borderId="4" applyNumberFormat="0" applyAlignment="0" applyProtection="0"/>
    <xf numFmtId="0" fontId="2" fillId="12" borderId="16" applyNumberFormat="0" applyFont="0" applyAlignment="0" applyProtection="0"/>
    <xf numFmtId="0" fontId="33" fillId="32" borderId="0" applyNumberFormat="0" applyBorder="0" applyAlignment="0" applyProtection="0"/>
    <xf numFmtId="0" fontId="33" fillId="27" borderId="0" applyNumberFormat="0" applyBorder="0" applyAlignment="0" applyProtection="0"/>
    <xf numFmtId="0" fontId="33" fillId="17" borderId="0" applyNumberFormat="0" applyBorder="0" applyAlignment="0" applyProtection="0"/>
    <xf numFmtId="0" fontId="33" fillId="53" borderId="0" applyNumberFormat="0" applyBorder="0" applyAlignment="0" applyProtection="0"/>
    <xf numFmtId="0" fontId="33" fillId="32" borderId="0" applyNumberFormat="0" applyBorder="0" applyAlignment="0" applyProtection="0"/>
    <xf numFmtId="0" fontId="33" fillId="54" borderId="0" applyNumberFormat="0" applyBorder="0" applyAlignment="0" applyProtection="0"/>
    <xf numFmtId="0" fontId="75" fillId="55" borderId="0" applyNumberFormat="0" applyBorder="0" applyAlignment="0" applyProtection="0"/>
    <xf numFmtId="3" fontId="2" fillId="47" borderId="2" applyFont="0" applyFill="0" applyBorder="0" applyAlignment="0" applyProtection="0">
      <protection locked="0"/>
    </xf>
    <xf numFmtId="0" fontId="91" fillId="13" borderId="25" applyNumberFormat="0" applyAlignment="0" applyProtection="0"/>
    <xf numFmtId="0" fontId="92" fillId="0" borderId="26" applyNumberFormat="0" applyFill="0" applyAlignment="0" applyProtection="0"/>
    <xf numFmtId="0" fontId="93" fillId="0" borderId="27" applyNumberFormat="0" applyFill="0" applyAlignment="0" applyProtection="0"/>
    <xf numFmtId="0" fontId="94" fillId="0" borderId="28" applyNumberFormat="0" applyFill="0" applyAlignment="0" applyProtection="0"/>
    <xf numFmtId="0" fontId="94" fillId="0" borderId="0" applyNumberFormat="0" applyFill="0" applyBorder="0" applyAlignment="0" applyProtection="0"/>
    <xf numFmtId="1" fontId="44" fillId="3" borderId="29"/>
    <xf numFmtId="0" fontId="69" fillId="0" borderId="0" applyNumberFormat="0" applyFill="0" applyBorder="0" applyAlignment="0" applyProtection="0"/>
    <xf numFmtId="0" fontId="88" fillId="3" borderId="30"/>
    <xf numFmtId="0" fontId="88" fillId="3" borderId="13"/>
    <xf numFmtId="0" fontId="88" fillId="3" borderId="31"/>
    <xf numFmtId="0" fontId="88" fillId="3" borderId="30"/>
    <xf numFmtId="0" fontId="88" fillId="3" borderId="32">
      <protection hidden="1"/>
    </xf>
    <xf numFmtId="0" fontId="88" fillId="3" borderId="30"/>
    <xf numFmtId="41" fontId="2" fillId="0" borderId="0" applyFont="0" applyFill="0" applyBorder="0" applyAlignment="0" applyProtection="0"/>
    <xf numFmtId="43" fontId="2" fillId="0" borderId="0" applyFont="0" applyFill="0" applyBorder="0" applyAlignment="0" applyProtection="0"/>
    <xf numFmtId="42" fontId="2" fillId="0" borderId="0" applyFont="0" applyFill="0" applyBorder="0" applyAlignment="0" applyProtection="0"/>
    <xf numFmtId="44" fontId="2" fillId="0" borderId="0" applyFont="0" applyFill="0" applyBorder="0" applyAlignment="0" applyProtection="0"/>
    <xf numFmtId="204" fontId="57" fillId="0" borderId="0" applyFont="0" applyFill="0" applyBorder="0" applyAlignment="0" applyProtection="0">
      <alignment horizontal="right"/>
    </xf>
    <xf numFmtId="0" fontId="95" fillId="30" borderId="33">
      <alignment horizontal="center" vertical="center"/>
    </xf>
    <xf numFmtId="0" fontId="96" fillId="2" borderId="4">
      <alignment horizontal="center" vertical="center"/>
      <protection locked="0"/>
    </xf>
    <xf numFmtId="0" fontId="96" fillId="30" borderId="34">
      <alignment horizontal="centerContinuous" vertical="center"/>
    </xf>
    <xf numFmtId="0" fontId="97" fillId="3" borderId="35">
      <alignment horizontal="centerContinuous"/>
    </xf>
    <xf numFmtId="0" fontId="98" fillId="3" borderId="35">
      <alignment horizontal="centerContinuous"/>
    </xf>
    <xf numFmtId="0" fontId="98" fillId="3" borderId="36">
      <alignment horizontal="centerContinuous"/>
    </xf>
    <xf numFmtId="0" fontId="99" fillId="3" borderId="13"/>
    <xf numFmtId="0" fontId="98" fillId="3" borderId="32"/>
    <xf numFmtId="0" fontId="99" fillId="3" borderId="30"/>
    <xf numFmtId="0" fontId="100" fillId="3" borderId="31"/>
    <xf numFmtId="43" fontId="61" fillId="0" borderId="0" applyFont="0" applyFill="0" applyBorder="0" applyAlignment="0" applyProtection="0"/>
    <xf numFmtId="0" fontId="101" fillId="56" borderId="0" applyNumberFormat="0" applyBorder="0" applyAlignment="0" applyProtection="0"/>
    <xf numFmtId="0" fontId="102" fillId="56" borderId="0" applyNumberFormat="0" applyBorder="0" applyAlignment="0" applyProtection="0"/>
    <xf numFmtId="37" fontId="103" fillId="0" borderId="0"/>
    <xf numFmtId="205" fontId="57" fillId="0" borderId="0"/>
    <xf numFmtId="206" fontId="37" fillId="0" borderId="0"/>
    <xf numFmtId="39" fontId="57" fillId="0" borderId="0"/>
    <xf numFmtId="1" fontId="2" fillId="0" borderId="0"/>
    <xf numFmtId="1" fontId="2" fillId="0" borderId="0"/>
    <xf numFmtId="1" fontId="2" fillId="0" borderId="0"/>
    <xf numFmtId="1" fontId="2" fillId="0" borderId="0"/>
    <xf numFmtId="1" fontId="2" fillId="0" borderId="0"/>
    <xf numFmtId="1" fontId="2" fillId="0" borderId="0"/>
    <xf numFmtId="1" fontId="2" fillId="0" borderId="0"/>
    <xf numFmtId="1" fontId="2" fillId="0" borderId="0"/>
    <xf numFmtId="1" fontId="2" fillId="0" borderId="0"/>
    <xf numFmtId="1" fontId="2" fillId="0" borderId="0"/>
    <xf numFmtId="1"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0" fontId="18" fillId="0" borderId="0"/>
    <xf numFmtId="0" fontId="31" fillId="0" borderId="0"/>
    <xf numFmtId="0" fontId="18" fillId="0" borderId="0"/>
    <xf numFmtId="0" fontId="18" fillId="0" borderId="0"/>
    <xf numFmtId="1" fontId="2" fillId="0" borderId="0"/>
    <xf numFmtId="1" fontId="2" fillId="0" borderId="0"/>
    <xf numFmtId="168" fontId="31" fillId="0" borderId="0"/>
    <xf numFmtId="168" fontId="31" fillId="0" borderId="0"/>
    <xf numFmtId="0" fontId="18" fillId="0" borderId="0"/>
    <xf numFmtId="0" fontId="31" fillId="0" borderId="0"/>
    <xf numFmtId="0" fontId="2" fillId="0" borderId="0"/>
    <xf numFmtId="0" fontId="18" fillId="0" borderId="0"/>
    <xf numFmtId="1" fontId="2" fillId="0" borderId="0"/>
    <xf numFmtId="0" fontId="104" fillId="3" borderId="0">
      <protection locked="0"/>
    </xf>
    <xf numFmtId="0" fontId="105" fillId="3" borderId="0">
      <protection hidden="1"/>
    </xf>
    <xf numFmtId="0" fontId="2" fillId="33" borderId="16" applyNumberFormat="0" applyFont="0" applyAlignment="0" applyProtection="0"/>
    <xf numFmtId="0" fontId="37" fillId="12" borderId="16" applyNumberFormat="0" applyFont="0" applyAlignment="0" applyProtection="0"/>
    <xf numFmtId="0" fontId="2" fillId="57" borderId="0"/>
    <xf numFmtId="0" fontId="55" fillId="3" borderId="37" applyProtection="0">
      <alignment horizontal="center" wrapText="1"/>
      <protection locked="0"/>
    </xf>
    <xf numFmtId="0" fontId="106" fillId="3" borderId="32" applyProtection="0">
      <alignment horizontal="centerContinuous"/>
      <protection locked="0"/>
    </xf>
    <xf numFmtId="0" fontId="106" fillId="3" borderId="37" applyProtection="0">
      <alignment horizontal="center" wrapText="1"/>
      <protection locked="0"/>
    </xf>
    <xf numFmtId="0" fontId="107" fillId="15" borderId="0" applyNumberFormat="0" applyBorder="0" applyAlignment="0" applyProtection="0"/>
    <xf numFmtId="0" fontId="108" fillId="0" borderId="38" applyNumberFormat="0" applyFill="0" applyAlignment="0" applyProtection="0"/>
    <xf numFmtId="9" fontId="57" fillId="0" borderId="0" applyFont="0" applyFill="0" applyBorder="0" applyAlignment="0" applyProtection="0"/>
    <xf numFmtId="10" fontId="57" fillId="0" borderId="0" applyFont="0" applyFill="0" applyBorder="0" applyAlignment="0" applyProtection="0"/>
    <xf numFmtId="10" fontId="37" fillId="0" borderId="0" applyFont="0" applyFill="0" applyBorder="0" applyAlignment="0" applyProtection="0"/>
    <xf numFmtId="9" fontId="2" fillId="0" borderId="0" applyFont="0" applyFill="0" applyBorder="0" applyAlignment="0" applyProtection="0"/>
    <xf numFmtId="0" fontId="109" fillId="37" borderId="13">
      <alignment horizontal="center" vertical="center"/>
    </xf>
    <xf numFmtId="194" fontId="2" fillId="57" borderId="16">
      <alignment horizontal="right"/>
    </xf>
    <xf numFmtId="199" fontId="86" fillId="3" borderId="39"/>
    <xf numFmtId="0" fontId="39" fillId="58" borderId="0" applyNumberFormat="0" applyBorder="0" applyAlignment="0" applyProtection="0"/>
    <xf numFmtId="4" fontId="110" fillId="56" borderId="40" applyNumberFormat="0" applyProtection="0">
      <alignment vertical="center"/>
    </xf>
    <xf numFmtId="4" fontId="111" fillId="59" borderId="40" applyNumberFormat="0" applyProtection="0">
      <alignment vertical="center"/>
    </xf>
    <xf numFmtId="4" fontId="111" fillId="56" borderId="40" applyNumberFormat="0" applyProtection="0">
      <alignment vertical="center"/>
    </xf>
    <xf numFmtId="4" fontId="110" fillId="59" borderId="40" applyNumberFormat="0" applyProtection="0">
      <alignment horizontal="left" vertical="center" indent="1"/>
    </xf>
    <xf numFmtId="4" fontId="110" fillId="56" borderId="40" applyNumberFormat="0" applyProtection="0">
      <alignment horizontal="left" vertical="center" indent="1"/>
    </xf>
    <xf numFmtId="0" fontId="110" fillId="59" borderId="40" applyNumberFormat="0" applyProtection="0">
      <alignment horizontal="left" vertical="top" indent="1"/>
    </xf>
    <xf numFmtId="0" fontId="110" fillId="56" borderId="40" applyNumberFormat="0" applyProtection="0">
      <alignment horizontal="left" vertical="top" indent="1"/>
    </xf>
    <xf numFmtId="4" fontId="110" fillId="60" borderId="0" applyNumberFormat="0" applyProtection="0">
      <alignment horizontal="left" vertical="center" indent="1"/>
    </xf>
    <xf numFmtId="4" fontId="110" fillId="10" borderId="0" applyNumberFormat="0" applyProtection="0">
      <alignment horizontal="left" vertical="center" indent="1"/>
    </xf>
    <xf numFmtId="4" fontId="45" fillId="15" borderId="40" applyNumberFormat="0" applyProtection="0">
      <alignment horizontal="right" vertical="center"/>
    </xf>
    <xf numFmtId="4" fontId="45" fillId="11" borderId="40" applyNumberFormat="0" applyProtection="0">
      <alignment horizontal="right" vertical="center"/>
    </xf>
    <xf numFmtId="4" fontId="45" fillId="27" borderId="40" applyNumberFormat="0" applyProtection="0">
      <alignment horizontal="right" vertical="center"/>
    </xf>
    <xf numFmtId="4" fontId="45" fillId="54" borderId="40" applyNumberFormat="0" applyProtection="0">
      <alignment horizontal="right" vertical="center"/>
    </xf>
    <xf numFmtId="4" fontId="45" fillId="61" borderId="40" applyNumberFormat="0" applyProtection="0">
      <alignment horizontal="right" vertical="center"/>
    </xf>
    <xf numFmtId="4" fontId="45" fillId="35" borderId="40" applyNumberFormat="0" applyProtection="0">
      <alignment horizontal="right" vertical="center"/>
    </xf>
    <xf numFmtId="4" fontId="45" fillId="17" borderId="40" applyNumberFormat="0" applyProtection="0">
      <alignment horizontal="right" vertical="center"/>
    </xf>
    <xf numFmtId="4" fontId="45" fillId="55" borderId="40" applyNumberFormat="0" applyProtection="0">
      <alignment horizontal="right" vertical="center"/>
    </xf>
    <xf numFmtId="4" fontId="45" fillId="62" borderId="40" applyNumberFormat="0" applyProtection="0">
      <alignment horizontal="right" vertical="center"/>
    </xf>
    <xf numFmtId="4" fontId="110" fillId="63" borderId="41" applyNumberFormat="0" applyProtection="0">
      <alignment horizontal="left" vertical="center" indent="1"/>
    </xf>
    <xf numFmtId="4" fontId="45" fillId="41" borderId="0" applyNumberFormat="0" applyProtection="0">
      <alignment horizontal="left" vertical="center" indent="1"/>
    </xf>
    <xf numFmtId="4" fontId="112" fillId="64" borderId="0" applyNumberFormat="0" applyProtection="0">
      <alignment horizontal="left" vertical="center" indent="1"/>
    </xf>
    <xf numFmtId="4" fontId="112" fillId="16" borderId="0" applyNumberFormat="0" applyProtection="0">
      <alignment horizontal="left" vertical="center" indent="1"/>
    </xf>
    <xf numFmtId="4" fontId="45" fillId="10" borderId="40" applyNumberFormat="0" applyProtection="0">
      <alignment horizontal="right" vertical="center"/>
    </xf>
    <xf numFmtId="4" fontId="22" fillId="41" borderId="0" applyNumberFormat="0" applyProtection="0">
      <alignment horizontal="left" vertical="center" indent="1"/>
    </xf>
    <xf numFmtId="4" fontId="22" fillId="41" borderId="0" applyNumberFormat="0" applyProtection="0">
      <alignment horizontal="left" vertical="center" indent="1"/>
    </xf>
    <xf numFmtId="4" fontId="22" fillId="60" borderId="0" applyNumberFormat="0" applyProtection="0">
      <alignment horizontal="left" vertical="center" indent="1"/>
    </xf>
    <xf numFmtId="4" fontId="22" fillId="10" borderId="0" applyNumberFormat="0" applyProtection="0">
      <alignment horizontal="left" vertical="center" indent="1"/>
    </xf>
    <xf numFmtId="0" fontId="2" fillId="64" borderId="40" applyNumberFormat="0" applyProtection="0">
      <alignment horizontal="left" vertical="center" indent="1"/>
    </xf>
    <xf numFmtId="0" fontId="2" fillId="16" borderId="40" applyNumberFormat="0" applyProtection="0">
      <alignment horizontal="left" vertical="center" indent="1"/>
    </xf>
    <xf numFmtId="0" fontId="2" fillId="64" borderId="40" applyNumberFormat="0" applyProtection="0">
      <alignment horizontal="left" vertical="top" indent="1"/>
    </xf>
    <xf numFmtId="0" fontId="2" fillId="16" borderId="40" applyNumberFormat="0" applyProtection="0">
      <alignment horizontal="left" vertical="top" indent="1"/>
    </xf>
    <xf numFmtId="0" fontId="2" fillId="60" borderId="40" applyNumberFormat="0" applyProtection="0">
      <alignment horizontal="left" vertical="center" indent="1"/>
    </xf>
    <xf numFmtId="0" fontId="2" fillId="10" borderId="40" applyNumberFormat="0" applyProtection="0">
      <alignment horizontal="left" vertical="center" indent="1"/>
    </xf>
    <xf numFmtId="0" fontId="2" fillId="60" borderId="40" applyNumberFormat="0" applyProtection="0">
      <alignment horizontal="left" vertical="top" indent="1"/>
    </xf>
    <xf numFmtId="0" fontId="2" fillId="10" borderId="40" applyNumberFormat="0" applyProtection="0">
      <alignment horizontal="left" vertical="top" indent="1"/>
    </xf>
    <xf numFmtId="0" fontId="2" fillId="65" borderId="40" applyNumberFormat="0" applyProtection="0">
      <alignment horizontal="left" vertical="center" indent="1"/>
    </xf>
    <xf numFmtId="0" fontId="2" fillId="14" borderId="40" applyNumberFormat="0" applyProtection="0">
      <alignment horizontal="left" vertical="center" indent="1"/>
    </xf>
    <xf numFmtId="0" fontId="2" fillId="65" borderId="40" applyNumberFormat="0" applyProtection="0">
      <alignment horizontal="left" vertical="top" indent="1"/>
    </xf>
    <xf numFmtId="0" fontId="2" fillId="14" borderId="40" applyNumberFormat="0" applyProtection="0">
      <alignment horizontal="left" vertical="top" indent="1"/>
    </xf>
    <xf numFmtId="0" fontId="2" fillId="66" borderId="40" applyNumberFormat="0" applyProtection="0">
      <alignment horizontal="left" vertical="center" indent="1"/>
    </xf>
    <xf numFmtId="0" fontId="2" fillId="41" borderId="40" applyNumberFormat="0" applyProtection="0">
      <alignment horizontal="left" vertical="center" indent="1"/>
    </xf>
    <xf numFmtId="0" fontId="2" fillId="66" borderId="40" applyNumberFormat="0" applyProtection="0">
      <alignment horizontal="left" vertical="top" indent="1"/>
    </xf>
    <xf numFmtId="0" fontId="2" fillId="41" borderId="40" applyNumberFormat="0" applyProtection="0">
      <alignment horizontal="left" vertical="top" indent="1"/>
    </xf>
    <xf numFmtId="0" fontId="2" fillId="0" borderId="0"/>
    <xf numFmtId="0" fontId="2" fillId="13" borderId="1" applyNumberFormat="0">
      <protection locked="0"/>
    </xf>
    <xf numFmtId="0" fontId="113" fillId="16" borderId="42" applyBorder="0"/>
    <xf numFmtId="4" fontId="45" fillId="50" borderId="40" applyNumberFormat="0" applyProtection="0">
      <alignment vertical="center"/>
    </xf>
    <xf numFmtId="4" fontId="45" fillId="12" borderId="40" applyNumberFormat="0" applyProtection="0">
      <alignment vertical="center"/>
    </xf>
    <xf numFmtId="4" fontId="114" fillId="50" borderId="40" applyNumberFormat="0" applyProtection="0">
      <alignment vertical="center"/>
    </xf>
    <xf numFmtId="4" fontId="114" fillId="12" borderId="40" applyNumberFormat="0" applyProtection="0">
      <alignment vertical="center"/>
    </xf>
    <xf numFmtId="4" fontId="45" fillId="50" borderId="40" applyNumberFormat="0" applyProtection="0">
      <alignment horizontal="left" vertical="center" indent="1"/>
    </xf>
    <xf numFmtId="4" fontId="45" fillId="12" borderId="40" applyNumberFormat="0" applyProtection="0">
      <alignment horizontal="left" vertical="center" indent="1"/>
    </xf>
    <xf numFmtId="0" fontId="45" fillId="50" borderId="40" applyNumberFormat="0" applyProtection="0">
      <alignment horizontal="left" vertical="top" indent="1"/>
    </xf>
    <xf numFmtId="0" fontId="45" fillId="12" borderId="40" applyNumberFormat="0" applyProtection="0">
      <alignment horizontal="left" vertical="top" indent="1"/>
    </xf>
    <xf numFmtId="4" fontId="45" fillId="41" borderId="40" applyNumberFormat="0" applyProtection="0">
      <alignment horizontal="right" vertical="center"/>
    </xf>
    <xf numFmtId="4" fontId="114" fillId="41" borderId="40" applyNumberFormat="0" applyProtection="0">
      <alignment horizontal="right" vertical="center"/>
    </xf>
    <xf numFmtId="4" fontId="45" fillId="10" borderId="40" applyNumberFormat="0" applyProtection="0">
      <alignment horizontal="left" vertical="center" indent="1"/>
    </xf>
    <xf numFmtId="0" fontId="45" fillId="60" borderId="40" applyNumberFormat="0" applyProtection="0">
      <alignment horizontal="left" vertical="top" indent="1"/>
    </xf>
    <xf numFmtId="0" fontId="45" fillId="10" borderId="40" applyNumberFormat="0" applyProtection="0">
      <alignment horizontal="left" vertical="top" indent="1"/>
    </xf>
    <xf numFmtId="4" fontId="115" fillId="67" borderId="0" applyNumberFormat="0" applyProtection="0">
      <alignment horizontal="left" vertical="center" indent="1"/>
    </xf>
    <xf numFmtId="4" fontId="115" fillId="67" borderId="0" applyNumberFormat="0" applyProtection="0">
      <alignment horizontal="left" vertical="center" indent="1"/>
    </xf>
    <xf numFmtId="0" fontId="76" fillId="68" borderId="1"/>
    <xf numFmtId="4" fontId="116" fillId="41" borderId="40" applyNumberFormat="0" applyProtection="0">
      <alignment horizontal="right" vertical="center"/>
    </xf>
    <xf numFmtId="0" fontId="117" fillId="69" borderId="0"/>
    <xf numFmtId="0" fontId="118" fillId="69" borderId="0"/>
    <xf numFmtId="0" fontId="119" fillId="69" borderId="43"/>
    <xf numFmtId="0" fontId="119" fillId="69" borderId="0"/>
    <xf numFmtId="0" fontId="117" fillId="2" borderId="43">
      <protection locked="0"/>
    </xf>
    <xf numFmtId="0" fontId="117" fillId="69" borderId="0"/>
    <xf numFmtId="0" fontId="120" fillId="47" borderId="0"/>
    <xf numFmtId="0" fontId="120" fillId="70" borderId="0"/>
    <xf numFmtId="0" fontId="120" fillId="71" borderId="0"/>
    <xf numFmtId="0" fontId="102" fillId="19" borderId="0" applyNumberFormat="0" applyBorder="0" applyAlignment="0" applyProtection="0"/>
    <xf numFmtId="0" fontId="121" fillId="0" borderId="0" applyNumberFormat="0" applyFill="0" applyBorder="0" applyAlignment="0" applyProtection="0"/>
    <xf numFmtId="0" fontId="122" fillId="0" borderId="0"/>
    <xf numFmtId="0" fontId="2" fillId="0" borderId="0"/>
    <xf numFmtId="0" fontId="2" fillId="0" borderId="0"/>
    <xf numFmtId="0" fontId="2" fillId="0" borderId="0"/>
    <xf numFmtId="168" fontId="123" fillId="0" borderId="0"/>
    <xf numFmtId="1" fontId="38" fillId="0" borderId="0"/>
    <xf numFmtId="168" fontId="123" fillId="0" borderId="0"/>
    <xf numFmtId="168" fontId="123" fillId="0" borderId="0"/>
    <xf numFmtId="168" fontId="123" fillId="0" borderId="0"/>
    <xf numFmtId="168" fontId="124" fillId="0" borderId="0"/>
    <xf numFmtId="168" fontId="124" fillId="0" borderId="0"/>
    <xf numFmtId="0" fontId="125" fillId="72" borderId="0"/>
    <xf numFmtId="0" fontId="125" fillId="72" borderId="0"/>
    <xf numFmtId="0" fontId="125" fillId="72" borderId="0"/>
    <xf numFmtId="0" fontId="125" fillId="72" borderId="0"/>
    <xf numFmtId="0" fontId="125" fillId="72" borderId="0"/>
    <xf numFmtId="0" fontId="125" fillId="72" borderId="0"/>
    <xf numFmtId="0" fontId="125" fillId="72" borderId="0"/>
    <xf numFmtId="0" fontId="125" fillId="72" borderId="0"/>
    <xf numFmtId="0" fontId="62" fillId="0" borderId="0" applyNumberFormat="0" applyFill="0" applyBorder="0" applyProtection="0">
      <alignment horizontal="center"/>
    </xf>
    <xf numFmtId="0" fontId="126" fillId="0" borderId="0" applyNumberFormat="0" applyFill="0" applyBorder="0" applyProtection="0">
      <alignment horizontal="center"/>
    </xf>
    <xf numFmtId="4" fontId="62" fillId="0" borderId="0" applyFill="0" applyBorder="0" applyAlignment="0" applyProtection="0"/>
    <xf numFmtId="0" fontId="127" fillId="0" borderId="0"/>
    <xf numFmtId="0" fontId="42" fillId="0" borderId="44" applyNumberFormat="0" applyAlignment="0" applyProtection="0"/>
    <xf numFmtId="0" fontId="2" fillId="0" borderId="0" applyNumberFormat="0" applyFont="0" applyAlignment="0" applyProtection="0"/>
    <xf numFmtId="0" fontId="128" fillId="0" borderId="44" applyNumberFormat="0" applyAlignment="0" applyProtection="0">
      <alignment horizontal="left" vertical="top"/>
    </xf>
    <xf numFmtId="0" fontId="129" fillId="0" borderId="0" applyNumberFormat="0" applyProtection="0">
      <alignment horizontal="left" vertical="top"/>
    </xf>
    <xf numFmtId="0" fontId="2" fillId="0" borderId="0" applyNumberFormat="0" applyFont="0" applyAlignment="0" applyProtection="0"/>
    <xf numFmtId="0" fontId="42" fillId="0" borderId="44">
      <alignment vertical="top"/>
    </xf>
    <xf numFmtId="0" fontId="129" fillId="0" borderId="0" applyNumberFormat="0" applyFill="0" applyBorder="0" applyProtection="0"/>
    <xf numFmtId="0" fontId="130" fillId="0" borderId="0" applyNumberFormat="0" applyFill="0" applyBorder="0" applyProtection="0">
      <alignment vertical="top"/>
    </xf>
    <xf numFmtId="0" fontId="131" fillId="0" borderId="21" applyNumberFormat="0" applyProtection="0">
      <alignment horizontal="left" vertical="top"/>
    </xf>
    <xf numFmtId="0" fontId="131" fillId="0" borderId="21" applyNumberFormat="0" applyProtection="0">
      <alignment horizontal="right" vertical="top"/>
    </xf>
    <xf numFmtId="0" fontId="128" fillId="0" borderId="0" applyNumberFormat="0" applyProtection="0">
      <alignment horizontal="left" vertical="top"/>
    </xf>
    <xf numFmtId="0" fontId="128" fillId="0" borderId="0" applyNumberFormat="0" applyProtection="0">
      <alignment horizontal="right" vertical="top"/>
    </xf>
    <xf numFmtId="0" fontId="42" fillId="0" borderId="0" applyNumberFormat="0" applyProtection="0">
      <alignment horizontal="left" vertical="top"/>
    </xf>
    <xf numFmtId="0" fontId="42" fillId="0" borderId="0" applyNumberFormat="0" applyProtection="0">
      <alignment horizontal="right" vertical="top"/>
    </xf>
    <xf numFmtId="0" fontId="2" fillId="0" borderId="45" applyNumberFormat="0" applyFont="0" applyAlignment="0" applyProtection="0"/>
    <xf numFmtId="0" fontId="2" fillId="0" borderId="46" applyNumberFormat="0" applyFont="0" applyAlignment="0" applyProtection="0"/>
    <xf numFmtId="0" fontId="2" fillId="0" borderId="47" applyNumberFormat="0" applyFont="0" applyAlignment="0" applyProtection="0"/>
    <xf numFmtId="10" fontId="132" fillId="0" borderId="0" applyNumberFormat="0" applyFill="0" applyBorder="0" applyProtection="0">
      <alignment horizontal="right" vertical="top"/>
    </xf>
    <xf numFmtId="0" fontId="128" fillId="0" borderId="21" applyNumberFormat="0" applyFill="0" applyAlignment="0" applyProtection="0"/>
    <xf numFmtId="0" fontId="42" fillId="0" borderId="48" applyNumberFormat="0" applyFont="0" applyFill="0" applyAlignment="0" applyProtection="0">
      <alignment horizontal="left" vertical="top"/>
    </xf>
    <xf numFmtId="0" fontId="128" fillId="0" borderId="6" applyNumberFormat="0" applyFill="0" applyAlignment="0" applyProtection="0">
      <alignment vertical="top"/>
    </xf>
    <xf numFmtId="0" fontId="133" fillId="13" borderId="4" applyNumberFormat="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207" fontId="134" fillId="3" borderId="0">
      <protection hidden="1"/>
    </xf>
    <xf numFmtId="203" fontId="88" fillId="3" borderId="0"/>
    <xf numFmtId="189" fontId="88" fillId="3" borderId="0">
      <protection hidden="1"/>
    </xf>
    <xf numFmtId="189" fontId="135" fillId="3" borderId="0"/>
    <xf numFmtId="189" fontId="136" fillId="3" borderId="0">
      <alignment horizontal="center"/>
    </xf>
    <xf numFmtId="189" fontId="136" fillId="3" borderId="0">
      <alignment horizontal="center"/>
    </xf>
    <xf numFmtId="189" fontId="136" fillId="3" borderId="0">
      <alignment horizontal="center" wrapText="1"/>
    </xf>
    <xf numFmtId="189" fontId="137" fillId="3" borderId="0">
      <alignment horizontal="center" wrapText="1"/>
    </xf>
    <xf numFmtId="0" fontId="136" fillId="3" borderId="7">
      <alignment horizontal="center"/>
    </xf>
    <xf numFmtId="189" fontId="138" fillId="3" borderId="0"/>
    <xf numFmtId="203" fontId="87" fillId="3" borderId="0">
      <alignment horizontal="right"/>
      <protection hidden="1"/>
    </xf>
    <xf numFmtId="188" fontId="87" fillId="3" borderId="0">
      <alignment horizontal="right"/>
      <protection hidden="1"/>
    </xf>
    <xf numFmtId="203" fontId="87" fillId="3" borderId="49">
      <alignment horizontal="right"/>
      <protection hidden="1"/>
    </xf>
    <xf numFmtId="203" fontId="87" fillId="3" borderId="49">
      <alignment horizontal="center"/>
      <protection hidden="1"/>
    </xf>
    <xf numFmtId="188" fontId="139" fillId="3" borderId="49"/>
    <xf numFmtId="188" fontId="87" fillId="3" borderId="49">
      <alignment horizontal="right"/>
      <protection hidden="1"/>
    </xf>
    <xf numFmtId="189" fontId="87" fillId="3" borderId="7">
      <alignment horizontal="right"/>
      <protection hidden="1"/>
    </xf>
    <xf numFmtId="189" fontId="87" fillId="3" borderId="50">
      <alignment horizontal="center"/>
      <protection hidden="1"/>
    </xf>
    <xf numFmtId="0" fontId="140" fillId="0" borderId="0" applyNumberFormat="0" applyFill="0" applyBorder="0" applyAlignment="0" applyProtection="0"/>
    <xf numFmtId="1" fontId="44" fillId="3" borderId="51" applyNumberFormat="0"/>
    <xf numFmtId="0" fontId="63" fillId="0" borderId="52" applyNumberFormat="0" applyFill="0" applyAlignment="0" applyProtection="0"/>
    <xf numFmtId="0" fontId="141" fillId="0" borderId="53" applyNumberFormat="0" applyFill="0" applyBorder="0" applyAlignment="0" applyProtection="0">
      <alignment vertical="center"/>
    </xf>
    <xf numFmtId="0" fontId="142" fillId="18" borderId="25" applyNumberFormat="0" applyAlignment="0" applyProtection="0"/>
    <xf numFmtId="0" fontId="85" fillId="3" borderId="7"/>
    <xf numFmtId="0" fontId="110" fillId="48" borderId="14" applyNumberFormat="0" applyProtection="0">
      <alignment horizontal="center" vertical="center" wrapText="1"/>
    </xf>
    <xf numFmtId="208" fontId="122" fillId="0" borderId="0" applyFont="0" applyFill="0" applyBorder="0" applyAlignment="0" applyProtection="0"/>
    <xf numFmtId="209" fontId="122" fillId="0" borderId="0" applyFont="0" applyFill="0" applyBorder="0" applyAlignment="0" applyProtection="0"/>
    <xf numFmtId="0" fontId="143" fillId="0" borderId="0" applyNumberFormat="0" applyFill="0" applyBorder="0" applyAlignment="0" applyProtection="0"/>
    <xf numFmtId="0" fontId="144" fillId="0" borderId="0" applyNumberFormat="0" applyFill="0" applyBorder="0" applyAlignment="0" applyProtection="0"/>
    <xf numFmtId="42" fontId="62" fillId="0" borderId="0" applyFont="0" applyFill="0" applyBorder="0" applyAlignment="0" applyProtection="0"/>
    <xf numFmtId="44" fontId="62" fillId="0" borderId="0" applyFont="0" applyFill="0" applyBorder="0" applyAlignment="0" applyProtection="0"/>
    <xf numFmtId="0" fontId="2" fillId="13" borderId="0"/>
    <xf numFmtId="1" fontId="57" fillId="0" borderId="0" applyFont="0" applyFill="0" applyBorder="0" applyAlignment="0" applyProtection="0"/>
    <xf numFmtId="38" fontId="25" fillId="67" borderId="0"/>
    <xf numFmtId="38" fontId="145" fillId="73" borderId="0"/>
    <xf numFmtId="0" fontId="26" fillId="0" borderId="0" applyNumberFormat="0" applyFont="0" applyFill="0" applyBorder="0" applyProtection="0">
      <alignment vertical="top" wrapText="1"/>
    </xf>
    <xf numFmtId="0" fontId="32" fillId="0" borderId="0" applyNumberFormat="0" applyFont="0" applyFill="0" applyBorder="0" applyProtection="0">
      <alignment vertical="top" wrapText="1"/>
    </xf>
    <xf numFmtId="38" fontId="25" fillId="0" borderId="54" applyAlignment="0">
      <alignment horizontal="left"/>
    </xf>
    <xf numFmtId="0" fontId="32" fillId="0" borderId="1" applyNumberFormat="0" applyFont="0" applyFill="0" applyProtection="0">
      <alignment horizontal="distributed" vertical="center" wrapText="1" justifyLastLine="1"/>
    </xf>
    <xf numFmtId="38" fontId="25" fillId="0" borderId="0">
      <alignment vertical="center"/>
    </xf>
    <xf numFmtId="0" fontId="146" fillId="0" borderId="0">
      <alignment wrapText="1"/>
    </xf>
    <xf numFmtId="38" fontId="25" fillId="0" borderId="0">
      <alignment wrapText="1"/>
    </xf>
    <xf numFmtId="49" fontId="25" fillId="0" borderId="0" applyFont="0" applyFill="0" applyBorder="0" applyAlignment="0"/>
    <xf numFmtId="38" fontId="147" fillId="0" borderId="0"/>
    <xf numFmtId="1" fontId="148" fillId="0" borderId="0"/>
    <xf numFmtId="210" fontId="25" fillId="0" borderId="0" applyFont="0" applyFill="0" applyBorder="0">
      <alignment vertical="center"/>
    </xf>
    <xf numFmtId="0" fontId="149" fillId="0" borderId="0"/>
    <xf numFmtId="0" fontId="26" fillId="0" borderId="0" applyNumberFormat="0" applyFont="0" applyFill="0" applyBorder="0" applyProtection="0">
      <alignment vertical="center"/>
    </xf>
    <xf numFmtId="165" fontId="18" fillId="0" borderId="0" applyFont="0" applyFill="0" applyBorder="0" applyAlignment="0" applyProtection="0"/>
    <xf numFmtId="183" fontId="18" fillId="0" borderId="0"/>
    <xf numFmtId="183" fontId="27" fillId="0" borderId="0"/>
    <xf numFmtId="183" fontId="27" fillId="0" borderId="0"/>
    <xf numFmtId="183" fontId="27" fillId="0" borderId="0"/>
    <xf numFmtId="183" fontId="27" fillId="0" borderId="0"/>
    <xf numFmtId="183" fontId="31" fillId="10" borderId="0" applyNumberFormat="0" applyBorder="0" applyAlignment="0" applyProtection="0"/>
    <xf numFmtId="183" fontId="31" fillId="11" borderId="0" applyNumberFormat="0" applyBorder="0" applyAlignment="0" applyProtection="0"/>
    <xf numFmtId="183" fontId="31" fillId="12" borderId="0" applyNumberFormat="0" applyBorder="0" applyAlignment="0" applyProtection="0"/>
    <xf numFmtId="183" fontId="31" fillId="13" borderId="0" applyNumberFormat="0" applyBorder="0" applyAlignment="0" applyProtection="0"/>
    <xf numFmtId="183" fontId="31" fillId="14" borderId="0" applyNumberFormat="0" applyBorder="0" applyAlignment="0" applyProtection="0"/>
    <xf numFmtId="183" fontId="31" fillId="15" borderId="0" applyNumberFormat="0" applyBorder="0" applyAlignment="0" applyProtection="0"/>
    <xf numFmtId="183" fontId="31" fillId="74" borderId="0" applyNumberFormat="0" applyBorder="0" applyAlignment="0" applyProtection="0"/>
    <xf numFmtId="183" fontId="31" fillId="15" borderId="0" applyNumberFormat="0" applyBorder="0" applyAlignment="0" applyProtection="0"/>
    <xf numFmtId="183" fontId="31" fillId="48" borderId="0" applyNumberFormat="0" applyBorder="0" applyAlignment="0" applyProtection="0"/>
    <xf numFmtId="183" fontId="31" fillId="58" borderId="0" applyNumberFormat="0" applyBorder="0" applyAlignment="0" applyProtection="0"/>
    <xf numFmtId="183" fontId="31" fillId="75" borderId="0" applyNumberFormat="0" applyBorder="0" applyAlignment="0" applyProtection="0"/>
    <xf numFmtId="183" fontId="31" fillId="19" borderId="0" applyNumberFormat="0" applyBorder="0" applyAlignment="0" applyProtection="0"/>
    <xf numFmtId="183" fontId="31" fillId="16" borderId="0" applyNumberFormat="0" applyBorder="0" applyAlignment="0" applyProtection="0"/>
    <xf numFmtId="183" fontId="31" fillId="11" borderId="0" applyNumberFormat="0" applyBorder="0" applyAlignment="0" applyProtection="0"/>
    <xf numFmtId="183" fontId="31" fillId="17" borderId="0" applyNumberFormat="0" applyBorder="0" applyAlignment="0" applyProtection="0"/>
    <xf numFmtId="183" fontId="31" fillId="18" borderId="0" applyNumberFormat="0" applyBorder="0" applyAlignment="0" applyProtection="0"/>
    <xf numFmtId="183" fontId="31" fillId="16" borderId="0" applyNumberFormat="0" applyBorder="0" applyAlignment="0" applyProtection="0"/>
    <xf numFmtId="183" fontId="31" fillId="19" borderId="0" applyNumberFormat="0" applyBorder="0" applyAlignment="0" applyProtection="0"/>
    <xf numFmtId="183" fontId="31" fillId="14" borderId="0" applyNumberFormat="0" applyBorder="0" applyAlignment="0" applyProtection="0"/>
    <xf numFmtId="183" fontId="31" fillId="11" borderId="0" applyNumberFormat="0" applyBorder="0" applyAlignment="0" applyProtection="0"/>
    <xf numFmtId="183" fontId="31" fillId="62" borderId="0" applyNumberFormat="0" applyBorder="0" applyAlignment="0" applyProtection="0"/>
    <xf numFmtId="183" fontId="31" fillId="58" borderId="0" applyNumberFormat="0" applyBorder="0" applyAlignment="0" applyProtection="0"/>
    <xf numFmtId="183" fontId="31" fillId="14" borderId="0" applyNumberFormat="0" applyBorder="0" applyAlignment="0" applyProtection="0"/>
    <xf numFmtId="183" fontId="31" fillId="54" borderId="0" applyNumberFormat="0" applyBorder="0" applyAlignment="0" applyProtection="0"/>
    <xf numFmtId="183" fontId="33" fillId="16" borderId="0" applyNumberFormat="0" applyBorder="0" applyAlignment="0" applyProtection="0"/>
    <xf numFmtId="183" fontId="33" fillId="11" borderId="0" applyNumberFormat="0" applyBorder="0" applyAlignment="0" applyProtection="0"/>
    <xf numFmtId="183" fontId="33" fillId="17" borderId="0" applyNumberFormat="0" applyBorder="0" applyAlignment="0" applyProtection="0"/>
    <xf numFmtId="183" fontId="33" fillId="18" borderId="0" applyNumberFormat="0" applyBorder="0" applyAlignment="0" applyProtection="0"/>
    <xf numFmtId="183" fontId="33" fillId="16" borderId="0" applyNumberFormat="0" applyBorder="0" applyAlignment="0" applyProtection="0"/>
    <xf numFmtId="183" fontId="33" fillId="19" borderId="0" applyNumberFormat="0" applyBorder="0" applyAlignment="0" applyProtection="0"/>
    <xf numFmtId="183" fontId="33" fillId="76" borderId="0" applyNumberFormat="0" applyBorder="0" applyAlignment="0" applyProtection="0"/>
    <xf numFmtId="183" fontId="33" fillId="11" borderId="0" applyNumberFormat="0" applyBorder="0" applyAlignment="0" applyProtection="0"/>
    <xf numFmtId="183" fontId="33" fillId="62" borderId="0" applyNumberFormat="0" applyBorder="0" applyAlignment="0" applyProtection="0"/>
    <xf numFmtId="183" fontId="33" fillId="31" borderId="0" applyNumberFormat="0" applyBorder="0" applyAlignment="0" applyProtection="0"/>
    <xf numFmtId="183" fontId="33" fillId="32" borderId="0" applyNumberFormat="0" applyBorder="0" applyAlignment="0" applyProtection="0"/>
    <xf numFmtId="183" fontId="33" fillId="61" borderId="0" applyNumberFormat="0" applyBorder="0" applyAlignment="0" applyProtection="0"/>
    <xf numFmtId="183" fontId="35" fillId="77" borderId="0" applyNumberFormat="0" applyBorder="0" applyAlignment="0" applyProtection="0"/>
    <xf numFmtId="183" fontId="34" fillId="20" borderId="0" applyNumberFormat="0" applyBorder="0" applyAlignment="0" applyProtection="0"/>
    <xf numFmtId="183" fontId="34" fillId="21" borderId="0" applyNumberFormat="0" applyBorder="0" applyAlignment="0" applyProtection="0"/>
    <xf numFmtId="183" fontId="35" fillId="22" borderId="0" applyNumberFormat="0" applyBorder="0" applyAlignment="0" applyProtection="0"/>
    <xf numFmtId="183" fontId="35" fillId="79" borderId="0" applyNumberFormat="0" applyBorder="0" applyAlignment="0" applyProtection="0"/>
    <xf numFmtId="183" fontId="34" fillId="24" borderId="0" applyNumberFormat="0" applyBorder="0" applyAlignment="0" applyProtection="0"/>
    <xf numFmtId="183" fontId="34" fillId="25" borderId="0" applyNumberFormat="0" applyBorder="0" applyAlignment="0" applyProtection="0"/>
    <xf numFmtId="183" fontId="35" fillId="26" borderId="0" applyNumberFormat="0" applyBorder="0" applyAlignment="0" applyProtection="0"/>
    <xf numFmtId="183" fontId="35" fillId="26" borderId="0" applyNumberFormat="0" applyBorder="0" applyAlignment="0" applyProtection="0"/>
    <xf numFmtId="183" fontId="34" fillId="28" borderId="0" applyNumberFormat="0" applyBorder="0" applyAlignment="0" applyProtection="0"/>
    <xf numFmtId="183" fontId="34" fillId="29" borderId="0" applyNumberFormat="0" applyBorder="0" applyAlignment="0" applyProtection="0"/>
    <xf numFmtId="183" fontId="35" fillId="30" borderId="0" applyNumberFormat="0" applyBorder="0" applyAlignment="0" applyProtection="0"/>
    <xf numFmtId="183" fontId="35" fillId="80" borderId="0" applyNumberFormat="0" applyBorder="0" applyAlignment="0" applyProtection="0"/>
    <xf numFmtId="183" fontId="34" fillId="29" borderId="0" applyNumberFormat="0" applyBorder="0" applyAlignment="0" applyProtection="0"/>
    <xf numFmtId="183" fontId="34" fillId="30" borderId="0" applyNumberFormat="0" applyBorder="0" applyAlignment="0" applyProtection="0"/>
    <xf numFmtId="183" fontId="35" fillId="30" borderId="0" applyNumberFormat="0" applyBorder="0" applyAlignment="0" applyProtection="0"/>
    <xf numFmtId="183" fontId="35" fillId="81" borderId="0" applyNumberFormat="0" applyBorder="0" applyAlignment="0" applyProtection="0"/>
    <xf numFmtId="183" fontId="34" fillId="20" borderId="0" applyNumberFormat="0" applyBorder="0" applyAlignment="0" applyProtection="0"/>
    <xf numFmtId="183" fontId="34" fillId="21" borderId="0" applyNumberFormat="0" applyBorder="0" applyAlignment="0" applyProtection="0"/>
    <xf numFmtId="183" fontId="35" fillId="21" borderId="0" applyNumberFormat="0" applyBorder="0" applyAlignment="0" applyProtection="0"/>
    <xf numFmtId="183" fontId="35" fillId="82" borderId="0" applyNumberFormat="0" applyBorder="0" applyAlignment="0" applyProtection="0"/>
    <xf numFmtId="183" fontId="34" fillId="33" borderId="0" applyNumberFormat="0" applyBorder="0" applyAlignment="0" applyProtection="0"/>
    <xf numFmtId="183" fontId="34" fillId="25" borderId="0" applyNumberFormat="0" applyBorder="0" applyAlignment="0" applyProtection="0"/>
    <xf numFmtId="183" fontId="35" fillId="34" borderId="0" applyNumberFormat="0" applyBorder="0" applyAlignment="0" applyProtection="0"/>
    <xf numFmtId="183" fontId="157" fillId="25" borderId="0" applyNumberFormat="0" applyBorder="0" applyAlignment="0" applyProtection="0"/>
    <xf numFmtId="183" fontId="40" fillId="18" borderId="4" applyNumberFormat="0" applyAlignment="0" applyProtection="0"/>
    <xf numFmtId="183" fontId="41" fillId="19" borderId="4" applyNumberFormat="0" applyAlignment="0" applyProtection="0"/>
    <xf numFmtId="183" fontId="43" fillId="0" borderId="6" applyNumberFormat="0" applyFill="0" applyAlignment="0" applyProtection="0"/>
    <xf numFmtId="183" fontId="158" fillId="72" borderId="4" applyNumberFormat="0" applyAlignment="0" applyProtection="0"/>
    <xf numFmtId="183" fontId="56" fillId="26" borderId="9" applyNumberFormat="0" applyAlignment="0" applyProtection="0"/>
    <xf numFmtId="183" fontId="50" fillId="0" borderId="0" applyNumberFormat="0" applyFill="0" applyBorder="0" applyAlignment="0" applyProtection="0"/>
    <xf numFmtId="183" fontId="51" fillId="0" borderId="10" applyNumberFormat="0" applyFill="0" applyAlignment="0" applyProtection="0"/>
    <xf numFmtId="183" fontId="52" fillId="0" borderId="11" applyNumberFormat="0" applyFill="0" applyAlignment="0" applyProtection="0"/>
    <xf numFmtId="183" fontId="53" fillId="0" borderId="12" applyNumberFormat="0" applyFill="0" applyAlignment="0" applyProtection="0"/>
    <xf numFmtId="183" fontId="53" fillId="0" borderId="0" applyNumberFormat="0" applyFill="0" applyBorder="0" applyAlignment="0" applyProtection="0"/>
    <xf numFmtId="183" fontId="54" fillId="0" borderId="0"/>
    <xf numFmtId="183" fontId="54" fillId="0" borderId="0"/>
    <xf numFmtId="183" fontId="54" fillId="0" borderId="0"/>
    <xf numFmtId="183" fontId="54" fillId="0" borderId="0"/>
    <xf numFmtId="183" fontId="54" fillId="0" borderId="0"/>
    <xf numFmtId="183" fontId="54" fillId="0" borderId="0"/>
    <xf numFmtId="183" fontId="54" fillId="0" borderId="0"/>
    <xf numFmtId="183" fontId="54" fillId="0" borderId="0"/>
    <xf numFmtId="183" fontId="55" fillId="3" borderId="13">
      <alignment horizontal="center" vertical="center"/>
    </xf>
    <xf numFmtId="183" fontId="56" fillId="39" borderId="9" applyNumberFormat="0" applyAlignment="0" applyProtection="0"/>
    <xf numFmtId="183" fontId="21" fillId="41" borderId="14">
      <alignment horizontal="center"/>
    </xf>
    <xf numFmtId="183" fontId="59" fillId="41" borderId="15">
      <alignment horizontal="center" vertical="top"/>
    </xf>
    <xf numFmtId="183" fontId="60" fillId="0" borderId="1" applyNumberFormat="0" applyFill="0" applyBorder="0" applyAlignment="0" applyProtection="0">
      <alignment horizontal="right"/>
    </xf>
    <xf numFmtId="183" fontId="49" fillId="39" borderId="9" applyNumberFormat="0" applyAlignment="0" applyProtection="0"/>
    <xf numFmtId="183" fontId="63" fillId="42" borderId="0" applyNumberFormat="0" applyBorder="0" applyAlignment="0" applyProtection="0"/>
    <xf numFmtId="183" fontId="63" fillId="43" borderId="0" applyNumberFormat="0" applyBorder="0" applyAlignment="0" applyProtection="0"/>
    <xf numFmtId="183" fontId="63" fillId="44" borderId="0" applyNumberFormat="0" applyBorder="0" applyAlignment="0" applyProtection="0"/>
    <xf numFmtId="183" fontId="2" fillId="45" borderId="0"/>
    <xf numFmtId="183" fontId="21" fillId="46" borderId="14">
      <alignment horizontal="center"/>
    </xf>
    <xf numFmtId="183" fontId="61" fillId="0" borderId="0" applyFont="0" applyFill="0" applyBorder="0" applyAlignment="0" applyProtection="0"/>
    <xf numFmtId="183" fontId="64" fillId="3" borderId="13">
      <alignment horizontal="center" vertical="center"/>
    </xf>
    <xf numFmtId="183" fontId="64" fillId="3" borderId="13">
      <alignment horizontal="center" vertical="center"/>
    </xf>
    <xf numFmtId="183" fontId="64" fillId="3" borderId="13">
      <alignment horizontal="center" vertical="center"/>
    </xf>
    <xf numFmtId="183" fontId="64" fillId="3" borderId="13">
      <alignment horizontal="center" vertical="center"/>
    </xf>
    <xf numFmtId="183" fontId="64" fillId="3" borderId="13">
      <alignment horizontal="center" vertical="center"/>
    </xf>
    <xf numFmtId="183" fontId="65" fillId="37" borderId="13">
      <alignment horizontal="center"/>
    </xf>
    <xf numFmtId="183" fontId="66" fillId="38" borderId="13">
      <alignment horizontal="center" vertical="center"/>
    </xf>
    <xf numFmtId="183" fontId="66" fillId="38" borderId="13">
      <alignment horizontal="center" vertical="center"/>
    </xf>
    <xf numFmtId="183" fontId="67" fillId="38" borderId="13">
      <alignment horizontal="center" vertical="center"/>
    </xf>
    <xf numFmtId="183" fontId="68" fillId="47" borderId="17">
      <alignment horizontal="center" vertical="center"/>
    </xf>
    <xf numFmtId="183" fontId="69" fillId="0" borderId="0" applyNumberForma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43" fontId="2" fillId="0" borderId="0" applyFont="0" applyFill="0" applyBorder="0" applyAlignment="0" applyProtection="0"/>
    <xf numFmtId="165" fontId="18" fillId="0" borderId="0" applyFont="0" applyFill="0" applyBorder="0" applyAlignment="0" applyProtection="0"/>
    <xf numFmtId="183" fontId="70" fillId="0" borderId="0" applyNumberFormat="0" applyFill="0" applyBorder="0" applyAlignment="0" applyProtection="0"/>
    <xf numFmtId="183" fontId="72" fillId="0" borderId="19" applyNumberFormat="0" applyFill="0" applyAlignment="0" applyProtection="0"/>
    <xf numFmtId="183" fontId="73" fillId="0" borderId="0" applyNumberFormat="0" applyFill="0" applyBorder="0" applyAlignment="0" applyProtection="0">
      <alignment vertical="top"/>
      <protection locked="0"/>
    </xf>
    <xf numFmtId="183" fontId="74" fillId="48" borderId="0" applyNumberFormat="0" applyBorder="0" applyAlignment="0" applyProtection="0"/>
    <xf numFmtId="183" fontId="74" fillId="83" borderId="0" applyNumberFormat="0" applyBorder="0" applyAlignment="0" applyProtection="0"/>
    <xf numFmtId="183" fontId="77" fillId="49" borderId="6">
      <alignment vertical="top" wrapText="1"/>
    </xf>
    <xf numFmtId="183" fontId="78" fillId="0" borderId="20" applyNumberFormat="0" applyAlignment="0" applyProtection="0">
      <alignment horizontal="left" vertical="center"/>
    </xf>
    <xf numFmtId="183" fontId="78" fillId="0" borderId="21">
      <alignment horizontal="left" vertical="center"/>
    </xf>
    <xf numFmtId="183" fontId="159" fillId="0" borderId="55" applyNumberFormat="0" applyFill="0" applyAlignment="0" applyProtection="0"/>
    <xf numFmtId="183" fontId="160" fillId="0" borderId="27" applyNumberFormat="0" applyFill="0" applyAlignment="0" applyProtection="0"/>
    <xf numFmtId="183" fontId="161" fillId="0" borderId="56" applyNumberFormat="0" applyFill="0" applyAlignment="0" applyProtection="0"/>
    <xf numFmtId="183" fontId="161" fillId="0" borderId="0" applyNumberFormat="0" applyFill="0" applyBorder="0" applyAlignment="0" applyProtection="0"/>
    <xf numFmtId="183" fontId="80" fillId="3" borderId="6" applyNumberFormat="0">
      <alignment horizontal="left" vertical="top" wrapText="1"/>
    </xf>
    <xf numFmtId="183" fontId="82" fillId="0" borderId="22" applyNumberFormat="0" applyFill="0" applyAlignment="0" applyProtection="0"/>
    <xf numFmtId="183" fontId="162" fillId="34" borderId="4" applyNumberFormat="0" applyAlignment="0" applyProtection="0"/>
    <xf numFmtId="183" fontId="84" fillId="0" borderId="0" applyNumberFormat="0" applyFill="0" applyBorder="0" applyAlignment="0">
      <protection locked="0"/>
    </xf>
    <xf numFmtId="183" fontId="90" fillId="19" borderId="4" applyNumberFormat="0" applyAlignment="0" applyProtection="0"/>
    <xf numFmtId="183" fontId="2" fillId="12" borderId="16" applyNumberFormat="0" applyFont="0" applyAlignment="0" applyProtection="0"/>
    <xf numFmtId="183" fontId="33" fillId="32" borderId="0" applyNumberFormat="0" applyBorder="0" applyAlignment="0" applyProtection="0"/>
    <xf numFmtId="183" fontId="33" fillId="27" borderId="0" applyNumberFormat="0" applyBorder="0" applyAlignment="0" applyProtection="0"/>
    <xf numFmtId="183" fontId="33" fillId="17" borderId="0" applyNumberFormat="0" applyBorder="0" applyAlignment="0" applyProtection="0"/>
    <xf numFmtId="183" fontId="33" fillId="53" borderId="0" applyNumberFormat="0" applyBorder="0" applyAlignment="0" applyProtection="0"/>
    <xf numFmtId="183" fontId="33" fillId="32" borderId="0" applyNumberFormat="0" applyBorder="0" applyAlignment="0" applyProtection="0"/>
    <xf numFmtId="183" fontId="33" fillId="54" borderId="0" applyNumberFormat="0" applyBorder="0" applyAlignment="0" applyProtection="0"/>
    <xf numFmtId="183" fontId="75" fillId="55" borderId="0" applyNumberFormat="0" applyBorder="0" applyAlignment="0" applyProtection="0"/>
    <xf numFmtId="183" fontId="91" fillId="13" borderId="25" applyNumberFormat="0" applyAlignment="0" applyProtection="0"/>
    <xf numFmtId="183" fontId="92" fillId="0" borderId="26" applyNumberFormat="0" applyFill="0" applyAlignment="0" applyProtection="0"/>
    <xf numFmtId="183" fontId="93" fillId="0" borderId="27" applyNumberFormat="0" applyFill="0" applyAlignment="0" applyProtection="0"/>
    <xf numFmtId="183" fontId="94" fillId="0" borderId="28" applyNumberFormat="0" applyFill="0" applyAlignment="0" applyProtection="0"/>
    <xf numFmtId="183" fontId="94" fillId="0" borderId="0" applyNumberFormat="0" applyFill="0" applyBorder="0" applyAlignment="0" applyProtection="0"/>
    <xf numFmtId="183" fontId="163" fillId="0" borderId="22" applyNumberFormat="0" applyFill="0" applyAlignment="0" applyProtection="0"/>
    <xf numFmtId="183" fontId="69" fillId="0" borderId="0" applyNumberFormat="0" applyFill="0" applyBorder="0" applyAlignment="0" applyProtection="0"/>
    <xf numFmtId="183" fontId="88" fillId="3" borderId="30"/>
    <xf numFmtId="183" fontId="88" fillId="3" borderId="13"/>
    <xf numFmtId="183" fontId="88" fillId="3" borderId="31"/>
    <xf numFmtId="183" fontId="88" fillId="3" borderId="30"/>
    <xf numFmtId="183" fontId="88" fillId="3" borderId="32">
      <protection hidden="1"/>
    </xf>
    <xf numFmtId="211" fontId="61" fillId="0" borderId="0" applyFont="0" applyFill="0" applyBorder="0" applyAlignment="0" applyProtection="0"/>
    <xf numFmtId="183" fontId="95" fillId="30" borderId="33">
      <alignment horizontal="center" vertical="center"/>
    </xf>
    <xf numFmtId="183" fontId="96" fillId="2" borderId="4">
      <alignment horizontal="center" vertical="center"/>
      <protection locked="0"/>
    </xf>
    <xf numFmtId="183" fontId="96" fillId="30" borderId="34">
      <alignment horizontal="centerContinuous" vertical="center"/>
    </xf>
    <xf numFmtId="183" fontId="97" fillId="3" borderId="35">
      <alignment horizontal="centerContinuous"/>
    </xf>
    <xf numFmtId="183" fontId="98" fillId="3" borderId="35">
      <alignment horizontal="centerContinuous"/>
    </xf>
    <xf numFmtId="183" fontId="98" fillId="3" borderId="36">
      <alignment horizontal="centerContinuous"/>
    </xf>
    <xf numFmtId="183" fontId="99" fillId="3" borderId="13"/>
    <xf numFmtId="183" fontId="98" fillId="3" borderId="32"/>
    <xf numFmtId="183" fontId="99" fillId="3" borderId="30"/>
    <xf numFmtId="183" fontId="100" fillId="3" borderId="31"/>
    <xf numFmtId="183" fontId="101" fillId="56" borderId="0" applyNumberFormat="0" applyBorder="0" applyAlignment="0" applyProtection="0"/>
    <xf numFmtId="183" fontId="101" fillId="34" borderId="0" applyNumberFormat="0" applyBorder="0" applyAlignment="0" applyProtection="0"/>
    <xf numFmtId="168" fontId="2" fillId="0" borderId="0"/>
    <xf numFmtId="183" fontId="2" fillId="0" borderId="0"/>
    <xf numFmtId="183" fontId="2" fillId="0" borderId="0"/>
    <xf numFmtId="183" fontId="2" fillId="0" borderId="0"/>
    <xf numFmtId="183" fontId="2" fillId="0" borderId="0"/>
    <xf numFmtId="183" fontId="18" fillId="0" borderId="0"/>
    <xf numFmtId="183" fontId="2" fillId="0" borderId="0"/>
    <xf numFmtId="183" fontId="2" fillId="0" borderId="0"/>
    <xf numFmtId="183" fontId="2" fillId="0" borderId="0"/>
    <xf numFmtId="183" fontId="2" fillId="0" borderId="0"/>
    <xf numFmtId="183" fontId="31" fillId="0" borderId="0"/>
    <xf numFmtId="183" fontId="18" fillId="0" borderId="0"/>
    <xf numFmtId="1" fontId="2" fillId="0" borderId="0"/>
    <xf numFmtId="183" fontId="2" fillId="0" borderId="0"/>
    <xf numFmtId="183" fontId="2" fillId="0" borderId="0"/>
    <xf numFmtId="168" fontId="2" fillId="0" borderId="0"/>
    <xf numFmtId="168" fontId="2" fillId="0" borderId="0"/>
    <xf numFmtId="1" fontId="2" fillId="0" borderId="0"/>
    <xf numFmtId="183" fontId="104" fillId="3" borderId="0">
      <protection locked="0"/>
    </xf>
    <xf numFmtId="183" fontId="105" fillId="3" borderId="0">
      <protection hidden="1"/>
    </xf>
    <xf numFmtId="183" fontId="2" fillId="33" borderId="16" applyNumberFormat="0" applyFont="0" applyAlignment="0" applyProtection="0"/>
    <xf numFmtId="183" fontId="2" fillId="33" borderId="16" applyNumberFormat="0" applyFont="0" applyAlignment="0" applyProtection="0"/>
    <xf numFmtId="183" fontId="2" fillId="33" borderId="16" applyNumberFormat="0" applyFont="0" applyAlignment="0" applyProtection="0"/>
    <xf numFmtId="183" fontId="37" fillId="12" borderId="16" applyNumberFormat="0" applyFont="0" applyAlignment="0" applyProtection="0"/>
    <xf numFmtId="183" fontId="2" fillId="57" borderId="0"/>
    <xf numFmtId="183" fontId="55" fillId="3" borderId="37" applyProtection="0">
      <alignment horizontal="center" wrapText="1"/>
      <protection locked="0"/>
    </xf>
    <xf numFmtId="183" fontId="106" fillId="3" borderId="32" applyProtection="0">
      <alignment horizontal="centerContinuous"/>
      <protection locked="0"/>
    </xf>
    <xf numFmtId="183" fontId="55" fillId="3" borderId="37" applyProtection="0">
      <alignment horizontal="center" wrapText="1"/>
      <protection locked="0"/>
    </xf>
    <xf numFmtId="183" fontId="106" fillId="3" borderId="32" applyProtection="0">
      <alignment horizontal="centerContinuous"/>
      <protection locked="0"/>
    </xf>
    <xf numFmtId="183" fontId="55" fillId="3" borderId="37" applyProtection="0">
      <alignment horizontal="center" wrapText="1"/>
      <protection locked="0"/>
    </xf>
    <xf numFmtId="183" fontId="106" fillId="3" borderId="32" applyProtection="0">
      <alignment horizontal="centerContinuous"/>
      <protection locked="0"/>
    </xf>
    <xf numFmtId="183" fontId="107" fillId="15" borderId="0" applyNumberFormat="0" applyBorder="0" applyAlignment="0" applyProtection="0"/>
    <xf numFmtId="183" fontId="142" fillId="72" borderId="25" applyNumberFormat="0" applyAlignment="0" applyProtection="0"/>
    <xf numFmtId="183" fontId="108" fillId="0" borderId="38" applyNumberFormat="0" applyFill="0" applyAlignment="0" applyProtection="0"/>
    <xf numFmtId="183" fontId="109" fillId="37" borderId="13">
      <alignment horizontal="center" vertical="center"/>
    </xf>
    <xf numFmtId="183" fontId="39" fillId="58" borderId="0" applyNumberFormat="0" applyBorder="0" applyAlignment="0" applyProtection="0"/>
    <xf numFmtId="183" fontId="2" fillId="0" borderId="0"/>
    <xf numFmtId="183" fontId="2" fillId="0" borderId="0"/>
    <xf numFmtId="183" fontId="2" fillId="0" borderId="0"/>
    <xf numFmtId="183" fontId="110" fillId="59" borderId="40" applyNumberFormat="0" applyProtection="0">
      <alignment horizontal="left" vertical="top" indent="1"/>
    </xf>
    <xf numFmtId="183" fontId="110" fillId="56" borderId="40" applyNumberFormat="0" applyProtection="0">
      <alignment horizontal="left" vertical="top" indent="1"/>
    </xf>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4" fontId="112" fillId="16" borderId="0" applyNumberFormat="0" applyProtection="0">
      <alignment horizontal="left" vertical="center" indent="1"/>
    </xf>
    <xf numFmtId="183" fontId="2" fillId="0" borderId="0"/>
    <xf numFmtId="183" fontId="2" fillId="0" borderId="0"/>
    <xf numFmtId="4" fontId="22" fillId="41" borderId="0" applyNumberFormat="0" applyProtection="0">
      <alignment horizontal="left" vertical="center" indent="1"/>
    </xf>
    <xf numFmtId="183" fontId="2" fillId="0" borderId="0"/>
    <xf numFmtId="4" fontId="22" fillId="10" borderId="0" applyNumberFormat="0" applyProtection="0">
      <alignment horizontal="left" vertical="center" indent="1"/>
    </xf>
    <xf numFmtId="183" fontId="2" fillId="0" borderId="0"/>
    <xf numFmtId="183" fontId="2" fillId="64" borderId="40" applyNumberFormat="0" applyProtection="0">
      <alignment horizontal="left" vertical="center" indent="1"/>
    </xf>
    <xf numFmtId="183" fontId="2" fillId="16" borderId="40" applyNumberFormat="0" applyProtection="0">
      <alignment horizontal="left" vertical="center" indent="1"/>
    </xf>
    <xf numFmtId="183" fontId="2" fillId="16" borderId="40" applyNumberFormat="0" applyProtection="0">
      <alignment horizontal="left" vertical="center" indent="1"/>
    </xf>
    <xf numFmtId="183" fontId="2" fillId="0" borderId="0"/>
    <xf numFmtId="183" fontId="2" fillId="64" borderId="40" applyNumberFormat="0" applyProtection="0">
      <alignment horizontal="left" vertical="top" indent="1"/>
    </xf>
    <xf numFmtId="183" fontId="2" fillId="16" borderId="40" applyNumberFormat="0" applyProtection="0">
      <alignment horizontal="left" vertical="top" indent="1"/>
    </xf>
    <xf numFmtId="183" fontId="2" fillId="16" borderId="40" applyNumberFormat="0" applyProtection="0">
      <alignment horizontal="left" vertical="top" indent="1"/>
    </xf>
    <xf numFmtId="183" fontId="2" fillId="0" borderId="0"/>
    <xf numFmtId="183" fontId="2" fillId="60" borderId="40" applyNumberFormat="0" applyProtection="0">
      <alignment horizontal="left" vertical="center" indent="1"/>
    </xf>
    <xf numFmtId="183" fontId="2" fillId="10" borderId="40" applyNumberFormat="0" applyProtection="0">
      <alignment horizontal="left" vertical="center" indent="1"/>
    </xf>
    <xf numFmtId="183" fontId="2" fillId="10" borderId="40" applyNumberFormat="0" applyProtection="0">
      <alignment horizontal="left" vertical="center" indent="1"/>
    </xf>
    <xf numFmtId="183" fontId="2" fillId="0" borderId="0"/>
    <xf numFmtId="183" fontId="2" fillId="60" borderId="40" applyNumberFormat="0" applyProtection="0">
      <alignment horizontal="left" vertical="top" indent="1"/>
    </xf>
    <xf numFmtId="183" fontId="2" fillId="10" borderId="40" applyNumberFormat="0" applyProtection="0">
      <alignment horizontal="left" vertical="top" indent="1"/>
    </xf>
    <xf numFmtId="183" fontId="2" fillId="10" borderId="40" applyNumberFormat="0" applyProtection="0">
      <alignment horizontal="left" vertical="top" indent="1"/>
    </xf>
    <xf numFmtId="183" fontId="2" fillId="0" borderId="0"/>
    <xf numFmtId="183" fontId="2" fillId="65" borderId="40" applyNumberFormat="0" applyProtection="0">
      <alignment horizontal="left" vertical="center" indent="1"/>
    </xf>
    <xf numFmtId="183" fontId="2" fillId="14" borderId="40" applyNumberFormat="0" applyProtection="0">
      <alignment horizontal="left" vertical="center" indent="1"/>
    </xf>
    <xf numFmtId="183" fontId="2" fillId="14" borderId="40" applyNumberFormat="0" applyProtection="0">
      <alignment horizontal="left" vertical="center" indent="1"/>
    </xf>
    <xf numFmtId="183" fontId="2" fillId="0" borderId="0"/>
    <xf numFmtId="183" fontId="2" fillId="65" borderId="40" applyNumberFormat="0" applyProtection="0">
      <alignment horizontal="left" vertical="top" indent="1"/>
    </xf>
    <xf numFmtId="183" fontId="2" fillId="14" borderId="40" applyNumberFormat="0" applyProtection="0">
      <alignment horizontal="left" vertical="top" indent="1"/>
    </xf>
    <xf numFmtId="183" fontId="2" fillId="14" borderId="40" applyNumberFormat="0" applyProtection="0">
      <alignment horizontal="left" vertical="top" indent="1"/>
    </xf>
    <xf numFmtId="183" fontId="2" fillId="0" borderId="0"/>
    <xf numFmtId="183" fontId="2" fillId="66" borderId="40" applyNumberFormat="0" applyProtection="0">
      <alignment horizontal="left" vertical="center" indent="1"/>
    </xf>
    <xf numFmtId="183" fontId="2" fillId="41" borderId="40" applyNumberFormat="0" applyProtection="0">
      <alignment horizontal="left" vertical="center" indent="1"/>
    </xf>
    <xf numFmtId="183" fontId="2" fillId="41" borderId="40" applyNumberFormat="0" applyProtection="0">
      <alignment horizontal="left" vertical="center" indent="1"/>
    </xf>
    <xf numFmtId="183" fontId="2" fillId="0" borderId="0"/>
    <xf numFmtId="183" fontId="2" fillId="66" borderId="40" applyNumberFormat="0" applyProtection="0">
      <alignment horizontal="left" vertical="top" indent="1"/>
    </xf>
    <xf numFmtId="183" fontId="2" fillId="41" borderId="40" applyNumberFormat="0" applyProtection="0">
      <alignment horizontal="left" vertical="top" indent="1"/>
    </xf>
    <xf numFmtId="183" fontId="2" fillId="41" borderId="40" applyNumberFormat="0" applyProtection="0">
      <alignment horizontal="left" vertical="top" indent="1"/>
    </xf>
    <xf numFmtId="183" fontId="2" fillId="0" borderId="0"/>
    <xf numFmtId="183" fontId="2" fillId="0" borderId="0"/>
    <xf numFmtId="183" fontId="2" fillId="13" borderId="1" applyNumberFormat="0">
      <protection locked="0"/>
    </xf>
    <xf numFmtId="183" fontId="2" fillId="13" borderId="1" applyNumberFormat="0">
      <protection locked="0"/>
    </xf>
    <xf numFmtId="183" fontId="113" fillId="16" borderId="42" applyBorder="0"/>
    <xf numFmtId="183" fontId="2" fillId="0" borderId="0"/>
    <xf numFmtId="183" fontId="2" fillId="0" borderId="0"/>
    <xf numFmtId="183" fontId="2" fillId="0" borderId="0"/>
    <xf numFmtId="183" fontId="45" fillId="50" borderId="40" applyNumberFormat="0" applyProtection="0">
      <alignment horizontal="left" vertical="top" indent="1"/>
    </xf>
    <xf numFmtId="183" fontId="45" fillId="12" borderId="40" applyNumberFormat="0" applyProtection="0">
      <alignment horizontal="left" vertical="top" indent="1"/>
    </xf>
    <xf numFmtId="183" fontId="2" fillId="0" borderId="0"/>
    <xf numFmtId="4" fontId="167" fillId="66" borderId="40" applyNumberFormat="0" applyProtection="0">
      <alignment horizontal="right" vertical="center"/>
    </xf>
    <xf numFmtId="183" fontId="2" fillId="0" borderId="0"/>
    <xf numFmtId="183" fontId="45" fillId="60" borderId="40" applyNumberFormat="0" applyProtection="0">
      <alignment horizontal="left" vertical="top" indent="1"/>
    </xf>
    <xf numFmtId="183" fontId="45" fillId="10" borderId="40" applyNumberFormat="0" applyProtection="0">
      <alignment horizontal="left" vertical="top" indent="1"/>
    </xf>
    <xf numFmtId="183" fontId="2" fillId="0" borderId="0"/>
    <xf numFmtId="4" fontId="115" fillId="67" borderId="0" applyNumberFormat="0" applyProtection="0">
      <alignment horizontal="left" vertical="center" indent="1"/>
    </xf>
    <xf numFmtId="183" fontId="2" fillId="0" borderId="0"/>
    <xf numFmtId="183" fontId="76" fillId="68" borderId="1"/>
    <xf numFmtId="183" fontId="2" fillId="0" borderId="0"/>
    <xf numFmtId="183" fontId="117" fillId="69" borderId="0"/>
    <xf numFmtId="183" fontId="118" fillId="69" borderId="0"/>
    <xf numFmtId="183" fontId="119" fillId="69" borderId="43"/>
    <xf numFmtId="183" fontId="119" fillId="69" borderId="0"/>
    <xf numFmtId="183" fontId="117" fillId="2" borderId="43">
      <protection locked="0"/>
    </xf>
    <xf numFmtId="183" fontId="117" fillId="69" borderId="0"/>
    <xf numFmtId="183" fontId="120" fillId="47" borderId="0"/>
    <xf numFmtId="183" fontId="120" fillId="70" borderId="0"/>
    <xf numFmtId="183" fontId="120" fillId="71" borderId="0"/>
    <xf numFmtId="183" fontId="102" fillId="19" borderId="0" applyNumberFormat="0" applyBorder="0" applyAlignment="0" applyProtection="0"/>
    <xf numFmtId="183" fontId="121" fillId="0" borderId="0" applyNumberFormat="0" applyFill="0" applyBorder="0" applyAlignment="0" applyProtection="0"/>
    <xf numFmtId="183" fontId="2" fillId="0" borderId="0"/>
    <xf numFmtId="183" fontId="2" fillId="0" borderId="0"/>
    <xf numFmtId="183" fontId="125" fillId="72" borderId="0"/>
    <xf numFmtId="183" fontId="125" fillId="72" borderId="0"/>
    <xf numFmtId="183" fontId="125" fillId="72" borderId="0"/>
    <xf numFmtId="183" fontId="125" fillId="72" borderId="0"/>
    <xf numFmtId="183" fontId="125" fillId="72" borderId="0"/>
    <xf numFmtId="183" fontId="125" fillId="72" borderId="0"/>
    <xf numFmtId="183" fontId="125" fillId="72" borderId="0"/>
    <xf numFmtId="183" fontId="125" fillId="72" borderId="0"/>
    <xf numFmtId="183" fontId="62" fillId="0" borderId="0" applyNumberFormat="0" applyFill="0" applyBorder="0" applyProtection="0">
      <alignment horizontal="center"/>
    </xf>
    <xf numFmtId="183" fontId="126" fillId="0" borderId="0" applyNumberFormat="0" applyFill="0" applyBorder="0" applyProtection="0">
      <alignment horizontal="center"/>
    </xf>
    <xf numFmtId="183" fontId="127" fillId="0" borderId="0"/>
    <xf numFmtId="183" fontId="42" fillId="0" borderId="44" applyNumberFormat="0" applyAlignment="0" applyProtection="0"/>
    <xf numFmtId="183" fontId="2" fillId="0" borderId="0" applyNumberFormat="0" applyFont="0" applyAlignment="0" applyProtection="0"/>
    <xf numFmtId="183" fontId="128" fillId="0" borderId="44" applyNumberFormat="0" applyAlignment="0" applyProtection="0">
      <alignment horizontal="left" vertical="top"/>
    </xf>
    <xf numFmtId="183" fontId="129" fillId="0" borderId="0" applyNumberFormat="0" applyProtection="0">
      <alignment horizontal="left" vertical="top"/>
    </xf>
    <xf numFmtId="183" fontId="2" fillId="0" borderId="0" applyNumberFormat="0" applyFont="0" applyAlignment="0" applyProtection="0"/>
    <xf numFmtId="183" fontId="129" fillId="0" borderId="0" applyNumberFormat="0" applyFill="0" applyBorder="0" applyProtection="0"/>
    <xf numFmtId="183" fontId="130" fillId="0" borderId="0" applyNumberFormat="0" applyFill="0" applyBorder="0" applyProtection="0">
      <alignment vertical="top"/>
    </xf>
    <xf numFmtId="183" fontId="131" fillId="0" borderId="21" applyNumberFormat="0" applyProtection="0">
      <alignment horizontal="left" vertical="top"/>
    </xf>
    <xf numFmtId="183" fontId="131" fillId="0" borderId="21" applyNumberFormat="0" applyProtection="0">
      <alignment horizontal="right" vertical="top"/>
    </xf>
    <xf numFmtId="183" fontId="128" fillId="0" borderId="0" applyNumberFormat="0" applyProtection="0">
      <alignment horizontal="left" vertical="top"/>
    </xf>
    <xf numFmtId="183" fontId="128" fillId="0" borderId="0" applyNumberFormat="0" applyProtection="0">
      <alignment horizontal="right" vertical="top"/>
    </xf>
    <xf numFmtId="183" fontId="42" fillId="0" borderId="0" applyNumberFormat="0" applyProtection="0">
      <alignment horizontal="left" vertical="top"/>
    </xf>
    <xf numFmtId="183" fontId="42" fillId="0" borderId="0" applyNumberFormat="0" applyProtection="0">
      <alignment horizontal="right" vertical="top"/>
    </xf>
    <xf numFmtId="183" fontId="2" fillId="0" borderId="45" applyNumberFormat="0" applyFont="0" applyAlignment="0" applyProtection="0"/>
    <xf numFmtId="183" fontId="2" fillId="0" borderId="46" applyNumberFormat="0" applyFont="0" applyAlignment="0" applyProtection="0"/>
    <xf numFmtId="183" fontId="2" fillId="0" borderId="47" applyNumberFormat="0" applyFont="0" applyAlignment="0" applyProtection="0"/>
    <xf numFmtId="183" fontId="128" fillId="0" borderId="21" applyNumberFormat="0" applyFill="0" applyAlignment="0" applyProtection="0"/>
    <xf numFmtId="183" fontId="42" fillId="0" borderId="48" applyNumberFormat="0" applyFont="0" applyFill="0" applyAlignment="0" applyProtection="0">
      <alignment horizontal="left" vertical="top"/>
    </xf>
    <xf numFmtId="183" fontId="128" fillId="0" borderId="6" applyNumberFormat="0" applyFill="0" applyAlignment="0" applyProtection="0">
      <alignment vertical="top"/>
    </xf>
    <xf numFmtId="183" fontId="133" fillId="13" borderId="4"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183" fontId="136" fillId="3" borderId="7">
      <alignment horizontal="center"/>
    </xf>
    <xf numFmtId="183" fontId="140" fillId="0" borderId="0" applyNumberFormat="0" applyFill="0" applyBorder="0" applyAlignment="0" applyProtection="0"/>
    <xf numFmtId="183" fontId="164" fillId="0" borderId="0" applyNumberFormat="0" applyFill="0" applyBorder="0" applyAlignment="0" applyProtection="0"/>
    <xf numFmtId="183" fontId="63" fillId="0" borderId="52" applyNumberFormat="0" applyFill="0" applyAlignment="0" applyProtection="0"/>
    <xf numFmtId="183" fontId="63" fillId="0" borderId="57" applyNumberFormat="0" applyFill="0" applyAlignment="0" applyProtection="0"/>
    <xf numFmtId="183" fontId="141" fillId="0" borderId="53" applyNumberFormat="0" applyFill="0" applyBorder="0" applyAlignment="0" applyProtection="0">
      <alignment vertical="center"/>
    </xf>
    <xf numFmtId="183" fontId="142" fillId="18" borderId="25" applyNumberFormat="0" applyAlignment="0" applyProtection="0"/>
    <xf numFmtId="183" fontId="85" fillId="3" borderId="7"/>
    <xf numFmtId="183" fontId="143" fillId="0" borderId="0" applyNumberFormat="0" applyFill="0" applyBorder="0" applyAlignment="0" applyProtection="0"/>
    <xf numFmtId="183" fontId="144" fillId="0" borderId="0" applyNumberFormat="0" applyFill="0" applyBorder="0" applyAlignment="0" applyProtection="0"/>
    <xf numFmtId="183" fontId="144" fillId="0" borderId="0" applyNumberFormat="0" applyFill="0" applyBorder="0" applyAlignment="0" applyProtection="0"/>
    <xf numFmtId="183" fontId="2" fillId="13" borderId="0"/>
    <xf numFmtId="183" fontId="26" fillId="0" borderId="0" applyNumberFormat="0" applyFont="0" applyFill="0" applyBorder="0" applyProtection="0">
      <alignment vertical="top" wrapText="1"/>
    </xf>
    <xf numFmtId="183" fontId="32" fillId="0" borderId="0" applyNumberFormat="0" applyFont="0" applyFill="0" applyBorder="0" applyProtection="0">
      <alignment vertical="top" wrapText="1"/>
    </xf>
    <xf numFmtId="183" fontId="32" fillId="0" borderId="1" applyNumberFormat="0" applyFont="0" applyFill="0" applyProtection="0">
      <alignment horizontal="distributed" vertical="center" wrapText="1" justifyLastLine="1"/>
    </xf>
    <xf numFmtId="183" fontId="146" fillId="0" borderId="0">
      <alignment wrapText="1"/>
    </xf>
    <xf numFmtId="183" fontId="18" fillId="0" borderId="0"/>
    <xf numFmtId="183" fontId="26" fillId="0" borderId="0" applyNumberFormat="0" applyFont="0" applyFill="0" applyBorder="0" applyProtection="0">
      <alignment vertical="center"/>
    </xf>
    <xf numFmtId="0" fontId="18" fillId="0" borderId="0"/>
    <xf numFmtId="0" fontId="27" fillId="0" borderId="0"/>
    <xf numFmtId="0" fontId="27" fillId="0" borderId="0"/>
    <xf numFmtId="0" fontId="27" fillId="0" borderId="0"/>
    <xf numFmtId="0" fontId="27" fillId="0" borderId="0"/>
    <xf numFmtId="0" fontId="31" fillId="10"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74" borderId="0" applyNumberFormat="0" applyBorder="0" applyAlignment="0" applyProtection="0"/>
    <xf numFmtId="0" fontId="31" fillId="15" borderId="0" applyNumberFormat="0" applyBorder="0" applyAlignment="0" applyProtection="0"/>
    <xf numFmtId="0" fontId="31" fillId="48" borderId="0" applyNumberFormat="0" applyBorder="0" applyAlignment="0" applyProtection="0"/>
    <xf numFmtId="0" fontId="31" fillId="58" borderId="0" applyNumberFormat="0" applyBorder="0" applyAlignment="0" applyProtection="0"/>
    <xf numFmtId="0" fontId="31" fillId="75" borderId="0" applyNumberFormat="0" applyBorder="0" applyAlignment="0" applyProtection="0"/>
    <xf numFmtId="0" fontId="31" fillId="19" borderId="0" applyNumberFormat="0" applyBorder="0" applyAlignment="0" applyProtection="0"/>
    <xf numFmtId="0" fontId="162" fillId="34" borderId="4" applyNumberFormat="0" applyAlignment="0" applyProtection="0"/>
    <xf numFmtId="0" fontId="31" fillId="16" borderId="0" applyNumberFormat="0" applyBorder="0" applyAlignment="0" applyProtection="0"/>
    <xf numFmtId="0" fontId="31" fillId="11"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6" borderId="0" applyNumberFormat="0" applyBorder="0" applyAlignment="0" applyProtection="0"/>
    <xf numFmtId="0" fontId="31" fillId="19" borderId="0" applyNumberFormat="0" applyBorder="0" applyAlignment="0" applyProtection="0"/>
    <xf numFmtId="0" fontId="31" fillId="14" borderId="0" applyNumberFormat="0" applyBorder="0" applyAlignment="0" applyProtection="0"/>
    <xf numFmtId="0" fontId="31" fillId="11" borderId="0" applyNumberFormat="0" applyBorder="0" applyAlignment="0" applyProtection="0"/>
    <xf numFmtId="0" fontId="31" fillId="62" borderId="0" applyNumberFormat="0" applyBorder="0" applyAlignment="0" applyProtection="0"/>
    <xf numFmtId="0" fontId="31" fillId="58" borderId="0" applyNumberFormat="0" applyBorder="0" applyAlignment="0" applyProtection="0"/>
    <xf numFmtId="0" fontId="31" fillId="14" borderId="0" applyNumberFormat="0" applyBorder="0" applyAlignment="0" applyProtection="0"/>
    <xf numFmtId="0" fontId="31" fillId="54" borderId="0" applyNumberFormat="0" applyBorder="0" applyAlignment="0" applyProtection="0"/>
    <xf numFmtId="0" fontId="33" fillId="16" borderId="0" applyNumberFormat="0" applyBorder="0" applyAlignment="0" applyProtection="0"/>
    <xf numFmtId="0" fontId="33" fillId="11"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6" borderId="0" applyNumberFormat="0" applyBorder="0" applyAlignment="0" applyProtection="0"/>
    <xf numFmtId="0" fontId="33" fillId="19" borderId="0" applyNumberFormat="0" applyBorder="0" applyAlignment="0" applyProtection="0"/>
    <xf numFmtId="0" fontId="33" fillId="76" borderId="0" applyNumberFormat="0" applyBorder="0" applyAlignment="0" applyProtection="0"/>
    <xf numFmtId="0" fontId="33" fillId="11" borderId="0" applyNumberFormat="0" applyBorder="0" applyAlignment="0" applyProtection="0"/>
    <xf numFmtId="0" fontId="33" fillId="62"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33" fillId="61" borderId="0" applyNumberFormat="0" applyBorder="0" applyAlignment="0" applyProtection="0"/>
    <xf numFmtId="0" fontId="35" fillId="77"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5" fillId="22" borderId="0" applyNumberFormat="0" applyBorder="0" applyAlignment="0" applyProtection="0"/>
    <xf numFmtId="0" fontId="35" fillId="79"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5" fillId="30" borderId="0" applyNumberFormat="0" applyBorder="0" applyAlignment="0" applyProtection="0"/>
    <xf numFmtId="0" fontId="35" fillId="80"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35" fillId="30" borderId="0" applyNumberFormat="0" applyBorder="0" applyAlignment="0" applyProtection="0"/>
    <xf numFmtId="0" fontId="35" fillId="81"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5" fillId="21" borderId="0" applyNumberFormat="0" applyBorder="0" applyAlignment="0" applyProtection="0"/>
    <xf numFmtId="0" fontId="35" fillId="82" borderId="0" applyNumberFormat="0" applyBorder="0" applyAlignment="0" applyProtection="0"/>
    <xf numFmtId="0" fontId="34" fillId="33" borderId="0" applyNumberFormat="0" applyBorder="0" applyAlignment="0" applyProtection="0"/>
    <xf numFmtId="0" fontId="34" fillId="25" borderId="0" applyNumberFormat="0" applyBorder="0" applyAlignment="0" applyProtection="0"/>
    <xf numFmtId="0" fontId="35" fillId="34" borderId="0" applyNumberFormat="0" applyBorder="0" applyAlignment="0" applyProtection="0"/>
    <xf numFmtId="0" fontId="157" fillId="25" borderId="0" applyNumberFormat="0" applyBorder="0" applyAlignment="0" applyProtection="0"/>
    <xf numFmtId="0" fontId="40" fillId="18" borderId="4" applyNumberFormat="0" applyAlignment="0" applyProtection="0"/>
    <xf numFmtId="0" fontId="41" fillId="19" borderId="4" applyNumberFormat="0" applyAlignment="0" applyProtection="0"/>
    <xf numFmtId="0" fontId="43" fillId="0" borderId="6" applyNumberFormat="0" applyFill="0" applyAlignment="0" applyProtection="0"/>
    <xf numFmtId="0" fontId="158" fillId="72" borderId="4" applyNumberFormat="0" applyAlignment="0" applyProtection="0"/>
    <xf numFmtId="0" fontId="56" fillId="26" borderId="9" applyNumberFormat="0" applyAlignment="0" applyProtection="0"/>
    <xf numFmtId="0" fontId="50" fillId="0" borderId="0" applyNumberFormat="0" applyFill="0" applyBorder="0" applyAlignment="0" applyProtection="0"/>
    <xf numFmtId="0" fontId="51" fillId="0" borderId="10" applyNumberFormat="0" applyFill="0" applyAlignment="0" applyProtection="0"/>
    <xf numFmtId="0" fontId="52" fillId="0" borderId="11" applyNumberFormat="0" applyFill="0" applyAlignment="0" applyProtection="0"/>
    <xf numFmtId="0" fontId="53" fillId="0" borderId="12" applyNumberFormat="0" applyFill="0" applyAlignment="0" applyProtection="0"/>
    <xf numFmtId="0" fontId="53" fillId="0" borderId="0" applyNumberForma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5" fillId="3" borderId="13">
      <alignment horizontal="center" vertical="center"/>
    </xf>
    <xf numFmtId="0" fontId="56" fillId="39" borderId="9" applyNumberFormat="0" applyAlignment="0" applyProtection="0"/>
    <xf numFmtId="0" fontId="21" fillId="41" borderId="14">
      <alignment horizontal="center"/>
    </xf>
    <xf numFmtId="0" fontId="59" fillId="41" borderId="15">
      <alignment horizontal="center" vertical="top"/>
    </xf>
    <xf numFmtId="0" fontId="60" fillId="0" borderId="1" applyNumberFormat="0" applyFill="0" applyBorder="0" applyAlignment="0" applyProtection="0">
      <alignment horizontal="right"/>
    </xf>
    <xf numFmtId="0" fontId="49" fillId="39" borderId="9" applyNumberFormat="0" applyAlignment="0" applyProtection="0"/>
    <xf numFmtId="0" fontId="63" fillId="42" borderId="0" applyNumberFormat="0" applyBorder="0" applyAlignment="0" applyProtection="0"/>
    <xf numFmtId="0" fontId="63" fillId="43" borderId="0" applyNumberFormat="0" applyBorder="0" applyAlignment="0" applyProtection="0"/>
    <xf numFmtId="0" fontId="63" fillId="44" borderId="0" applyNumberFormat="0" applyBorder="0" applyAlignment="0" applyProtection="0"/>
    <xf numFmtId="0" fontId="2" fillId="45" borderId="0"/>
    <xf numFmtId="0" fontId="21" fillId="46" borderId="14">
      <alignment horizontal="center"/>
    </xf>
    <xf numFmtId="195" fontId="61" fillId="0" borderId="0" applyFont="0" applyFill="0" applyBorder="0" applyAlignment="0" applyProtection="0"/>
    <xf numFmtId="0" fontId="64" fillId="3" borderId="13">
      <alignment horizontal="center" vertical="center"/>
    </xf>
    <xf numFmtId="0" fontId="64" fillId="3" borderId="13">
      <alignment horizontal="center" vertical="center"/>
    </xf>
    <xf numFmtId="0" fontId="64" fillId="3" borderId="13">
      <alignment horizontal="center" vertical="center"/>
    </xf>
    <xf numFmtId="0" fontId="64" fillId="3" borderId="13">
      <alignment horizontal="center" vertical="center"/>
    </xf>
    <xf numFmtId="0" fontId="64" fillId="3" borderId="13">
      <alignment horizontal="center" vertical="center"/>
    </xf>
    <xf numFmtId="0" fontId="65" fillId="37" borderId="13">
      <alignment horizontal="center"/>
    </xf>
    <xf numFmtId="0" fontId="66" fillId="38" borderId="13">
      <alignment horizontal="center" vertical="center"/>
    </xf>
    <xf numFmtId="0" fontId="66" fillId="38" borderId="13">
      <alignment horizontal="center" vertical="center"/>
    </xf>
    <xf numFmtId="0" fontId="67" fillId="38" borderId="13">
      <alignment horizontal="center" vertical="center"/>
    </xf>
    <xf numFmtId="0" fontId="68" fillId="47" borderId="17">
      <alignment horizontal="center" vertical="center"/>
    </xf>
    <xf numFmtId="165" fontId="31" fillId="0" borderId="0" applyFont="0" applyFill="0" applyBorder="0" applyAlignment="0" applyProtection="0"/>
    <xf numFmtId="0" fontId="70" fillId="0" borderId="0" applyNumberFormat="0" applyFill="0" applyBorder="0" applyAlignment="0" applyProtection="0"/>
    <xf numFmtId="0" fontId="72" fillId="0" borderId="19" applyNumberFormat="0" applyFill="0" applyAlignment="0" applyProtection="0"/>
    <xf numFmtId="0" fontId="73" fillId="0" borderId="0" applyNumberFormat="0" applyFill="0" applyBorder="0" applyAlignment="0" applyProtection="0">
      <alignment vertical="top"/>
      <protection locked="0"/>
    </xf>
    <xf numFmtId="0" fontId="74" fillId="48" borderId="0" applyNumberFormat="0" applyBorder="0" applyAlignment="0" applyProtection="0"/>
    <xf numFmtId="0" fontId="74" fillId="83" borderId="0" applyNumberFormat="0" applyBorder="0" applyAlignment="0" applyProtection="0"/>
    <xf numFmtId="0" fontId="77" fillId="49" borderId="6">
      <alignment vertical="top" wrapText="1"/>
    </xf>
    <xf numFmtId="0" fontId="78" fillId="0" borderId="20" applyNumberFormat="0" applyAlignment="0" applyProtection="0">
      <alignment horizontal="left" vertical="center"/>
    </xf>
    <xf numFmtId="0" fontId="78" fillId="0" borderId="21">
      <alignment horizontal="left" vertical="center"/>
    </xf>
    <xf numFmtId="0" fontId="159" fillId="0" borderId="55" applyNumberFormat="0" applyFill="0" applyAlignment="0" applyProtection="0"/>
    <xf numFmtId="0" fontId="160" fillId="0" borderId="27" applyNumberFormat="0" applyFill="0" applyAlignment="0" applyProtection="0"/>
    <xf numFmtId="0" fontId="161" fillId="0" borderId="56" applyNumberFormat="0" applyFill="0" applyAlignment="0" applyProtection="0"/>
    <xf numFmtId="0" fontId="161" fillId="0" borderId="0" applyNumberFormat="0" applyFill="0" applyBorder="0" applyAlignment="0" applyProtection="0"/>
    <xf numFmtId="0" fontId="80" fillId="3" borderId="6" applyNumberFormat="0">
      <alignment horizontal="left" vertical="top" wrapText="1"/>
    </xf>
    <xf numFmtId="0" fontId="82" fillId="0" borderId="22" applyNumberFormat="0" applyFill="0" applyAlignment="0" applyProtection="0"/>
    <xf numFmtId="0" fontId="162" fillId="34" borderId="4" applyNumberFormat="0" applyAlignment="0" applyProtection="0"/>
    <xf numFmtId="0" fontId="84" fillId="0" borderId="0" applyNumberFormat="0" applyFill="0" applyBorder="0" applyAlignment="0">
      <protection locked="0"/>
    </xf>
    <xf numFmtId="0" fontId="90" fillId="19" borderId="4" applyNumberFormat="0" applyAlignment="0" applyProtection="0"/>
    <xf numFmtId="0" fontId="2" fillId="12" borderId="16" applyNumberFormat="0" applyFont="0" applyAlignment="0" applyProtection="0"/>
    <xf numFmtId="0" fontId="33" fillId="32" borderId="0" applyNumberFormat="0" applyBorder="0" applyAlignment="0" applyProtection="0"/>
    <xf numFmtId="0" fontId="33" fillId="27" borderId="0" applyNumberFormat="0" applyBorder="0" applyAlignment="0" applyProtection="0"/>
    <xf numFmtId="0" fontId="33" fillId="17" borderId="0" applyNumberFormat="0" applyBorder="0" applyAlignment="0" applyProtection="0"/>
    <xf numFmtId="0" fontId="33" fillId="53" borderId="0" applyNumberFormat="0" applyBorder="0" applyAlignment="0" applyProtection="0"/>
    <xf numFmtId="0" fontId="33" fillId="32" borderId="0" applyNumberFormat="0" applyBorder="0" applyAlignment="0" applyProtection="0"/>
    <xf numFmtId="0" fontId="33" fillId="54" borderId="0" applyNumberFormat="0" applyBorder="0" applyAlignment="0" applyProtection="0"/>
    <xf numFmtId="0" fontId="75" fillId="55" borderId="0" applyNumberFormat="0" applyBorder="0" applyAlignment="0" applyProtection="0"/>
    <xf numFmtId="0" fontId="91" fillId="13" borderId="25" applyNumberFormat="0" applyAlignment="0" applyProtection="0"/>
    <xf numFmtId="0" fontId="92" fillId="0" borderId="26" applyNumberFormat="0" applyFill="0" applyAlignment="0" applyProtection="0"/>
    <xf numFmtId="0" fontId="93" fillId="0" borderId="27" applyNumberFormat="0" applyFill="0" applyAlignment="0" applyProtection="0"/>
    <xf numFmtId="0" fontId="94" fillId="0" borderId="28" applyNumberFormat="0" applyFill="0" applyAlignment="0" applyProtection="0"/>
    <xf numFmtId="0" fontId="94" fillId="0" borderId="0" applyNumberFormat="0" applyFill="0" applyBorder="0" applyAlignment="0" applyProtection="0"/>
    <xf numFmtId="0" fontId="163" fillId="0" borderId="22" applyNumberFormat="0" applyFill="0" applyAlignment="0" applyProtection="0"/>
    <xf numFmtId="0" fontId="69" fillId="0" borderId="0" applyNumberFormat="0" applyFill="0" applyBorder="0" applyAlignment="0" applyProtection="0"/>
    <xf numFmtId="0" fontId="88" fillId="3" borderId="30"/>
    <xf numFmtId="0" fontId="88" fillId="3" borderId="13"/>
    <xf numFmtId="0" fontId="88" fillId="3" borderId="31"/>
    <xf numFmtId="0" fontId="88" fillId="3" borderId="30"/>
    <xf numFmtId="0" fontId="88" fillId="3" borderId="32">
      <protection hidden="1"/>
    </xf>
    <xf numFmtId="0" fontId="95" fillId="30" borderId="33">
      <alignment horizontal="center" vertical="center"/>
    </xf>
    <xf numFmtId="0" fontId="96" fillId="2" borderId="4">
      <alignment horizontal="center" vertical="center"/>
      <protection locked="0"/>
    </xf>
    <xf numFmtId="0" fontId="96" fillId="30" borderId="34">
      <alignment horizontal="centerContinuous" vertical="center"/>
    </xf>
    <xf numFmtId="0" fontId="97" fillId="3" borderId="35">
      <alignment horizontal="centerContinuous"/>
    </xf>
    <xf numFmtId="0" fontId="98" fillId="3" borderId="35">
      <alignment horizontal="centerContinuous"/>
    </xf>
    <xf numFmtId="0" fontId="98" fillId="3" borderId="36">
      <alignment horizontal="centerContinuous"/>
    </xf>
    <xf numFmtId="0" fontId="99" fillId="3" borderId="13"/>
    <xf numFmtId="0" fontId="98" fillId="3" borderId="32"/>
    <xf numFmtId="0" fontId="99" fillId="3" borderId="30"/>
    <xf numFmtId="0" fontId="100" fillId="3" borderId="31"/>
    <xf numFmtId="0" fontId="101" fillId="56" borderId="0" applyNumberFormat="0" applyBorder="0" applyAlignment="0" applyProtection="0"/>
    <xf numFmtId="0" fontId="101" fillId="34" borderId="0" applyNumberFormat="0" applyBorder="0" applyAlignment="0" applyProtection="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31" fillId="0" borderId="0"/>
    <xf numFmtId="0" fontId="18" fillId="0" borderId="0"/>
    <xf numFmtId="0" fontId="2" fillId="0" borderId="0"/>
    <xf numFmtId="0" fontId="2" fillId="0" borderId="0"/>
    <xf numFmtId="0" fontId="104" fillId="3" borderId="0">
      <protection locked="0"/>
    </xf>
    <xf numFmtId="0" fontId="105" fillId="3" borderId="0">
      <protection hidden="1"/>
    </xf>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37" fillId="12" borderId="16" applyNumberFormat="0" applyFont="0" applyAlignment="0" applyProtection="0"/>
    <xf numFmtId="0" fontId="2" fillId="57" borderId="0"/>
    <xf numFmtId="0" fontId="55" fillId="3" borderId="37" applyProtection="0">
      <alignment horizontal="center" wrapText="1"/>
      <protection locked="0"/>
    </xf>
    <xf numFmtId="0" fontId="106" fillId="3" borderId="32" applyProtection="0">
      <alignment horizontal="centerContinuous"/>
      <protection locked="0"/>
    </xf>
    <xf numFmtId="0" fontId="55" fillId="3" borderId="37" applyProtection="0">
      <alignment horizontal="center" wrapText="1"/>
      <protection locked="0"/>
    </xf>
    <xf numFmtId="0" fontId="106" fillId="3" borderId="32" applyProtection="0">
      <alignment horizontal="centerContinuous"/>
      <protection locked="0"/>
    </xf>
    <xf numFmtId="0" fontId="55" fillId="3" borderId="37" applyProtection="0">
      <alignment horizontal="center" wrapText="1"/>
      <protection locked="0"/>
    </xf>
    <xf numFmtId="0" fontId="106" fillId="3" borderId="32" applyProtection="0">
      <alignment horizontal="centerContinuous"/>
      <protection locked="0"/>
    </xf>
    <xf numFmtId="0" fontId="107" fillId="15" borderId="0" applyNumberFormat="0" applyBorder="0" applyAlignment="0" applyProtection="0"/>
    <xf numFmtId="0" fontId="142" fillId="72" borderId="25" applyNumberFormat="0" applyAlignment="0" applyProtection="0"/>
    <xf numFmtId="0" fontId="108" fillId="0" borderId="38" applyNumberFormat="0" applyFill="0" applyAlignment="0" applyProtection="0"/>
    <xf numFmtId="0" fontId="109" fillId="37" borderId="13">
      <alignment horizontal="center" vertical="center"/>
    </xf>
    <xf numFmtId="0" fontId="39" fillId="58" borderId="0" applyNumberFormat="0" applyBorder="0" applyAlignment="0" applyProtection="0"/>
    <xf numFmtId="0" fontId="2" fillId="0" borderId="0"/>
    <xf numFmtId="0" fontId="2" fillId="0" borderId="0"/>
    <xf numFmtId="0" fontId="35" fillId="82" borderId="0" applyNumberFormat="0" applyBorder="0" applyAlignment="0" applyProtection="0"/>
    <xf numFmtId="0" fontId="2" fillId="0" borderId="0"/>
    <xf numFmtId="0" fontId="110" fillId="59" borderId="40" applyNumberFormat="0" applyProtection="0">
      <alignment horizontal="left" vertical="top" indent="1"/>
    </xf>
    <xf numFmtId="0" fontId="110" fillId="56" borderId="40" applyNumberFormat="0" applyProtection="0">
      <alignment horizontal="left" vertical="top" indent="1"/>
    </xf>
    <xf numFmtId="0" fontId="2" fillId="0" borderId="0"/>
    <xf numFmtId="0" fontId="2" fillId="0" borderId="0"/>
    <xf numFmtId="0" fontId="2" fillId="0" borderId="0"/>
    <xf numFmtId="0" fontId="2" fillId="0" borderId="0"/>
    <xf numFmtId="0" fontId="35" fillId="8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35" fillId="80" borderId="0" applyNumberFormat="0" applyBorder="0" applyAlignment="0" applyProtection="0"/>
    <xf numFmtId="0" fontId="2" fillId="0" borderId="0"/>
    <xf numFmtId="0" fontId="2" fillId="0" borderId="0"/>
    <xf numFmtId="0" fontId="2" fillId="0" borderId="0"/>
    <xf numFmtId="0" fontId="2" fillId="0" borderId="0"/>
    <xf numFmtId="0" fontId="35" fillId="26" borderId="0" applyNumberFormat="0" applyBorder="0" applyAlignment="0" applyProtection="0"/>
    <xf numFmtId="0" fontId="2" fillId="0" borderId="0"/>
    <xf numFmtId="0" fontId="2" fillId="0" borderId="0"/>
    <xf numFmtId="0" fontId="35" fillId="79" borderId="0" applyNumberFormat="0" applyBorder="0" applyAlignment="0" applyProtection="0"/>
    <xf numFmtId="0" fontId="2" fillId="0" borderId="0"/>
    <xf numFmtId="0" fontId="2" fillId="0" borderId="0"/>
    <xf numFmtId="0" fontId="2" fillId="64" borderId="40" applyNumberFormat="0" applyProtection="0">
      <alignment horizontal="left" vertical="center" indent="1"/>
    </xf>
    <xf numFmtId="0" fontId="2" fillId="16" borderId="40" applyNumberFormat="0" applyProtection="0">
      <alignment horizontal="left" vertical="center" indent="1"/>
    </xf>
    <xf numFmtId="0" fontId="2" fillId="16" borderId="40" applyNumberFormat="0" applyProtection="0">
      <alignment horizontal="left" vertical="center" indent="1"/>
    </xf>
    <xf numFmtId="0" fontId="2" fillId="0" borderId="0"/>
    <xf numFmtId="0" fontId="2" fillId="64" borderId="40" applyNumberFormat="0" applyProtection="0">
      <alignment horizontal="left" vertical="top" indent="1"/>
    </xf>
    <xf numFmtId="0" fontId="2" fillId="16" borderId="40" applyNumberFormat="0" applyProtection="0">
      <alignment horizontal="left" vertical="top" indent="1"/>
    </xf>
    <xf numFmtId="0" fontId="2" fillId="16" borderId="40" applyNumberFormat="0" applyProtection="0">
      <alignment horizontal="left" vertical="top" indent="1"/>
    </xf>
    <xf numFmtId="0" fontId="2" fillId="0" borderId="0"/>
    <xf numFmtId="0" fontId="2" fillId="60" borderId="40" applyNumberFormat="0" applyProtection="0">
      <alignment horizontal="left" vertical="center" indent="1"/>
    </xf>
    <xf numFmtId="0" fontId="2" fillId="10" borderId="40" applyNumberFormat="0" applyProtection="0">
      <alignment horizontal="left" vertical="center" indent="1"/>
    </xf>
    <xf numFmtId="0" fontId="2" fillId="10" borderId="40" applyNumberFormat="0" applyProtection="0">
      <alignment horizontal="left" vertical="center" indent="1"/>
    </xf>
    <xf numFmtId="0" fontId="2" fillId="0" borderId="0"/>
    <xf numFmtId="0" fontId="2" fillId="60" borderId="40" applyNumberFormat="0" applyProtection="0">
      <alignment horizontal="left" vertical="top" indent="1"/>
    </xf>
    <xf numFmtId="0" fontId="2" fillId="10" borderId="40" applyNumberFormat="0" applyProtection="0">
      <alignment horizontal="left" vertical="top" indent="1"/>
    </xf>
    <xf numFmtId="0" fontId="2" fillId="10" borderId="40" applyNumberFormat="0" applyProtection="0">
      <alignment horizontal="left" vertical="top" indent="1"/>
    </xf>
    <xf numFmtId="0" fontId="2" fillId="0" borderId="0"/>
    <xf numFmtId="0" fontId="2" fillId="65" borderId="40" applyNumberFormat="0" applyProtection="0">
      <alignment horizontal="left" vertical="center" indent="1"/>
    </xf>
    <xf numFmtId="0" fontId="2" fillId="14" borderId="40" applyNumberFormat="0" applyProtection="0">
      <alignment horizontal="left" vertical="center" indent="1"/>
    </xf>
    <xf numFmtId="0" fontId="2" fillId="14" borderId="40" applyNumberFormat="0" applyProtection="0">
      <alignment horizontal="left" vertical="center" indent="1"/>
    </xf>
    <xf numFmtId="0" fontId="2" fillId="0" borderId="0"/>
    <xf numFmtId="0" fontId="2" fillId="65" borderId="40" applyNumberFormat="0" applyProtection="0">
      <alignment horizontal="left" vertical="top" indent="1"/>
    </xf>
    <xf numFmtId="0" fontId="2" fillId="14" borderId="40" applyNumberFormat="0" applyProtection="0">
      <alignment horizontal="left" vertical="top" indent="1"/>
    </xf>
    <xf numFmtId="0" fontId="2" fillId="14" borderId="40" applyNumberFormat="0" applyProtection="0">
      <alignment horizontal="left" vertical="top" indent="1"/>
    </xf>
    <xf numFmtId="0" fontId="2" fillId="0" borderId="0"/>
    <xf numFmtId="0" fontId="2" fillId="66" borderId="40" applyNumberFormat="0" applyProtection="0">
      <alignment horizontal="left" vertical="center" indent="1"/>
    </xf>
    <xf numFmtId="0" fontId="2" fillId="41" borderId="40" applyNumberFormat="0" applyProtection="0">
      <alignment horizontal="left" vertical="center" indent="1"/>
    </xf>
    <xf numFmtId="0" fontId="2" fillId="41" borderId="40" applyNumberFormat="0" applyProtection="0">
      <alignment horizontal="left" vertical="center" indent="1"/>
    </xf>
    <xf numFmtId="0" fontId="2" fillId="0" borderId="0"/>
    <xf numFmtId="0" fontId="2" fillId="66" borderId="40" applyNumberFormat="0" applyProtection="0">
      <alignment horizontal="left" vertical="top" indent="1"/>
    </xf>
    <xf numFmtId="0" fontId="2" fillId="41" borderId="40" applyNumberFormat="0" applyProtection="0">
      <alignment horizontal="left" vertical="top" indent="1"/>
    </xf>
    <xf numFmtId="0" fontId="2" fillId="41" borderId="40" applyNumberFormat="0" applyProtection="0">
      <alignment horizontal="left" vertical="top" indent="1"/>
    </xf>
    <xf numFmtId="0" fontId="2" fillId="0" borderId="0"/>
    <xf numFmtId="0" fontId="2" fillId="0" borderId="0"/>
    <xf numFmtId="0" fontId="2" fillId="13" borderId="1" applyNumberFormat="0">
      <protection locked="0"/>
    </xf>
    <xf numFmtId="0" fontId="2" fillId="13" borderId="1" applyNumberFormat="0">
      <protection locked="0"/>
    </xf>
    <xf numFmtId="0" fontId="113" fillId="16" borderId="42" applyBorder="0"/>
    <xf numFmtId="0" fontId="35" fillId="77" borderId="0" applyNumberFormat="0" applyBorder="0" applyAlignment="0" applyProtection="0"/>
    <xf numFmtId="0" fontId="2" fillId="0" borderId="0"/>
    <xf numFmtId="0" fontId="2" fillId="0" borderId="0"/>
    <xf numFmtId="0" fontId="2" fillId="0" borderId="0"/>
    <xf numFmtId="0" fontId="45" fillId="50" borderId="40" applyNumberFormat="0" applyProtection="0">
      <alignment horizontal="left" vertical="top" indent="1"/>
    </xf>
    <xf numFmtId="0" fontId="45" fillId="12" borderId="40" applyNumberFormat="0" applyProtection="0">
      <alignment horizontal="left" vertical="top" indent="1"/>
    </xf>
    <xf numFmtId="0" fontId="2" fillId="0" borderId="0"/>
    <xf numFmtId="0" fontId="2" fillId="0" borderId="0"/>
    <xf numFmtId="0" fontId="45" fillId="60" borderId="40" applyNumberFormat="0" applyProtection="0">
      <alignment horizontal="left" vertical="top" indent="1"/>
    </xf>
    <xf numFmtId="0" fontId="45" fillId="10" borderId="40" applyNumberFormat="0" applyProtection="0">
      <alignment horizontal="left" vertical="top" indent="1"/>
    </xf>
    <xf numFmtId="0" fontId="2" fillId="0" borderId="0"/>
    <xf numFmtId="0" fontId="2" fillId="0" borderId="0"/>
    <xf numFmtId="0" fontId="76" fillId="68" borderId="1"/>
    <xf numFmtId="0" fontId="2" fillId="0" borderId="0"/>
    <xf numFmtId="0" fontId="117" fillId="69" borderId="0"/>
    <xf numFmtId="0" fontId="118" fillId="69" borderId="0"/>
    <xf numFmtId="0" fontId="119" fillId="69" borderId="43"/>
    <xf numFmtId="0" fontId="119" fillId="69" borderId="0"/>
    <xf numFmtId="0" fontId="117" fillId="2" borderId="43">
      <protection locked="0"/>
    </xf>
    <xf numFmtId="0" fontId="117" fillId="69" borderId="0"/>
    <xf numFmtId="0" fontId="120" fillId="47" borderId="0"/>
    <xf numFmtId="0" fontId="120" fillId="70" borderId="0"/>
    <xf numFmtId="0" fontId="120" fillId="71" borderId="0"/>
    <xf numFmtId="0" fontId="102" fillId="19" borderId="0" applyNumberFormat="0" applyBorder="0" applyAlignment="0" applyProtection="0"/>
    <xf numFmtId="0" fontId="121" fillId="0" borderId="0" applyNumberFormat="0" applyFill="0" applyBorder="0" applyAlignment="0" applyProtection="0"/>
    <xf numFmtId="0" fontId="2" fillId="0" borderId="0"/>
    <xf numFmtId="0" fontId="2" fillId="0" borderId="0"/>
    <xf numFmtId="0" fontId="125" fillId="72" borderId="0"/>
    <xf numFmtId="0" fontId="125" fillId="72" borderId="0"/>
    <xf numFmtId="0" fontId="125" fillId="72" borderId="0"/>
    <xf numFmtId="0" fontId="125" fillId="72" borderId="0"/>
    <xf numFmtId="0" fontId="125" fillId="72" borderId="0"/>
    <xf numFmtId="0" fontId="125" fillId="72" borderId="0"/>
    <xf numFmtId="0" fontId="125" fillId="72" borderId="0"/>
    <xf numFmtId="0" fontId="125" fillId="72" borderId="0"/>
    <xf numFmtId="0" fontId="62" fillId="0" borderId="0" applyNumberFormat="0" applyFill="0" applyBorder="0" applyProtection="0">
      <alignment horizontal="center"/>
    </xf>
    <xf numFmtId="0" fontId="126" fillId="0" borderId="0" applyNumberFormat="0" applyFill="0" applyBorder="0" applyProtection="0">
      <alignment horizontal="center"/>
    </xf>
    <xf numFmtId="0" fontId="127" fillId="0" borderId="0"/>
    <xf numFmtId="0" fontId="42" fillId="0" borderId="44" applyNumberFormat="0" applyAlignment="0" applyProtection="0"/>
    <xf numFmtId="0" fontId="2" fillId="0" borderId="0" applyNumberFormat="0" applyFont="0" applyAlignment="0" applyProtection="0"/>
    <xf numFmtId="0" fontId="128" fillId="0" borderId="44" applyNumberFormat="0" applyAlignment="0" applyProtection="0">
      <alignment horizontal="left" vertical="top"/>
    </xf>
    <xf numFmtId="0" fontId="129" fillId="0" borderId="0" applyNumberFormat="0" applyProtection="0">
      <alignment horizontal="left" vertical="top"/>
    </xf>
    <xf numFmtId="0" fontId="2" fillId="0" borderId="0" applyNumberFormat="0" applyFont="0" applyAlignment="0" applyProtection="0"/>
    <xf numFmtId="0" fontId="129" fillId="0" borderId="0" applyNumberFormat="0" applyFill="0" applyBorder="0" applyProtection="0"/>
    <xf numFmtId="0" fontId="130" fillId="0" borderId="0" applyNumberFormat="0" applyFill="0" applyBorder="0" applyProtection="0">
      <alignment vertical="top"/>
    </xf>
    <xf numFmtId="0" fontId="131" fillId="0" borderId="21" applyNumberFormat="0" applyProtection="0">
      <alignment horizontal="left" vertical="top"/>
    </xf>
    <xf numFmtId="0" fontId="131" fillId="0" borderId="21" applyNumberFormat="0" applyProtection="0">
      <alignment horizontal="right" vertical="top"/>
    </xf>
    <xf numFmtId="0" fontId="128" fillId="0" borderId="0" applyNumberFormat="0" applyProtection="0">
      <alignment horizontal="left" vertical="top"/>
    </xf>
    <xf numFmtId="0" fontId="128" fillId="0" borderId="0" applyNumberFormat="0" applyProtection="0">
      <alignment horizontal="right" vertical="top"/>
    </xf>
    <xf numFmtId="0" fontId="42" fillId="0" borderId="0" applyNumberFormat="0" applyProtection="0">
      <alignment horizontal="left" vertical="top"/>
    </xf>
    <xf numFmtId="0" fontId="42" fillId="0" borderId="0" applyNumberFormat="0" applyProtection="0">
      <alignment horizontal="right" vertical="top"/>
    </xf>
    <xf numFmtId="0" fontId="2" fillId="0" borderId="45" applyNumberFormat="0" applyFont="0" applyAlignment="0" applyProtection="0"/>
    <xf numFmtId="0" fontId="2" fillId="0" borderId="46" applyNumberFormat="0" applyFont="0" applyAlignment="0" applyProtection="0"/>
    <xf numFmtId="0" fontId="2" fillId="0" borderId="47" applyNumberFormat="0" applyFont="0" applyAlignment="0" applyProtection="0"/>
    <xf numFmtId="0" fontId="128" fillId="0" borderId="21" applyNumberFormat="0" applyFill="0" applyAlignment="0" applyProtection="0"/>
    <xf numFmtId="0" fontId="42" fillId="0" borderId="48" applyNumberFormat="0" applyFont="0" applyFill="0" applyAlignment="0" applyProtection="0">
      <alignment horizontal="left" vertical="top"/>
    </xf>
    <xf numFmtId="0" fontId="128" fillId="0" borderId="6" applyNumberFormat="0" applyFill="0" applyAlignment="0" applyProtection="0">
      <alignment vertical="top"/>
    </xf>
    <xf numFmtId="0" fontId="133" fillId="13" borderId="4" applyNumberFormat="0" applyAlignment="0" applyProtection="0"/>
    <xf numFmtId="9" fontId="31" fillId="0" borderId="0" applyFont="0" applyFill="0" applyBorder="0" applyAlignment="0" applyProtection="0"/>
    <xf numFmtId="0" fontId="136" fillId="3" borderId="7">
      <alignment horizontal="center"/>
    </xf>
    <xf numFmtId="0" fontId="140" fillId="0" borderId="0" applyNumberFormat="0" applyFill="0" applyBorder="0" applyAlignment="0" applyProtection="0"/>
    <xf numFmtId="0" fontId="164" fillId="0" borderId="0" applyNumberFormat="0" applyFill="0" applyBorder="0" applyAlignment="0" applyProtection="0"/>
    <xf numFmtId="0" fontId="63" fillId="0" borderId="52" applyNumberFormat="0" applyFill="0" applyAlignment="0" applyProtection="0"/>
    <xf numFmtId="0" fontId="63" fillId="0" borderId="57" applyNumberFormat="0" applyFill="0" applyAlignment="0" applyProtection="0"/>
    <xf numFmtId="0" fontId="141" fillId="0" borderId="53" applyNumberFormat="0" applyFill="0" applyBorder="0" applyAlignment="0" applyProtection="0">
      <alignment vertical="center"/>
    </xf>
    <xf numFmtId="0" fontId="142" fillId="18" borderId="25" applyNumberFormat="0" applyAlignment="0" applyProtection="0"/>
    <xf numFmtId="0" fontId="85" fillId="3" borderId="7"/>
    <xf numFmtId="0" fontId="143"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2" fillId="13" borderId="0"/>
    <xf numFmtId="0" fontId="26" fillId="0" borderId="0" applyNumberFormat="0" applyFont="0" applyFill="0" applyBorder="0" applyProtection="0">
      <alignment vertical="top" wrapText="1"/>
    </xf>
    <xf numFmtId="0" fontId="32" fillId="0" borderId="0" applyNumberFormat="0" applyFont="0" applyFill="0" applyBorder="0" applyProtection="0">
      <alignment vertical="top" wrapText="1"/>
    </xf>
    <xf numFmtId="0" fontId="32" fillId="0" borderId="1" applyNumberFormat="0" applyFont="0" applyFill="0" applyProtection="0">
      <alignment horizontal="distributed" vertical="center" wrapText="1" justifyLastLine="1"/>
    </xf>
    <xf numFmtId="0" fontId="146" fillId="0" borderId="0">
      <alignment wrapText="1"/>
    </xf>
    <xf numFmtId="0" fontId="18" fillId="0" borderId="0"/>
    <xf numFmtId="0" fontId="26" fillId="0" borderId="0" applyNumberFormat="0" applyFont="0" applyFill="0" applyBorder="0" applyProtection="0">
      <alignment vertical="center"/>
    </xf>
    <xf numFmtId="0" fontId="106" fillId="3" borderId="32" applyProtection="0">
      <alignment horizontal="centerContinuous"/>
      <protection locked="0"/>
    </xf>
    <xf numFmtId="0" fontId="55" fillId="3" borderId="37" applyProtection="0">
      <alignment horizontal="center" wrapText="1"/>
      <protection locked="0"/>
    </xf>
    <xf numFmtId="0" fontId="106" fillId="3" borderId="32" applyProtection="0">
      <alignment horizontal="centerContinuous"/>
      <protection locked="0"/>
    </xf>
    <xf numFmtId="0" fontId="55" fillId="3" borderId="37" applyProtection="0">
      <alignment horizontal="center" wrapText="1"/>
      <protection locked="0"/>
    </xf>
    <xf numFmtId="0" fontId="106" fillId="3" borderId="32" applyProtection="0">
      <alignment horizontal="centerContinuous"/>
      <protection locked="0"/>
    </xf>
    <xf numFmtId="0" fontId="55" fillId="3" borderId="37" applyProtection="0">
      <alignment horizontal="center" wrapText="1"/>
      <protection locked="0"/>
    </xf>
    <xf numFmtId="0" fontId="55" fillId="3" borderId="37" applyProtection="0">
      <alignment horizontal="center" wrapText="1"/>
      <protection locked="0"/>
    </xf>
    <xf numFmtId="0" fontId="106" fillId="3" borderId="32" applyProtection="0">
      <alignment horizontal="centerContinuous"/>
      <protection locked="0"/>
    </xf>
    <xf numFmtId="0" fontId="55" fillId="3" borderId="37" applyProtection="0">
      <alignment horizontal="center" wrapText="1"/>
      <protection locked="0"/>
    </xf>
    <xf numFmtId="0" fontId="106" fillId="3" borderId="32" applyProtection="0">
      <alignment horizontal="centerContinuous"/>
      <protection locked="0"/>
    </xf>
    <xf numFmtId="0" fontId="55" fillId="3" borderId="37" applyProtection="0">
      <alignment horizontal="center" wrapText="1"/>
      <protection locked="0"/>
    </xf>
    <xf numFmtId="0" fontId="106" fillId="3" borderId="32" applyProtection="0">
      <alignment horizontal="centerContinuous"/>
      <protection locked="0"/>
    </xf>
    <xf numFmtId="0" fontId="162" fillId="34" borderId="4" applyNumberFormat="0" applyAlignment="0" applyProtection="0"/>
    <xf numFmtId="0" fontId="35" fillId="82" borderId="0" applyNumberFormat="0" applyBorder="0" applyAlignment="0" applyProtection="0"/>
    <xf numFmtId="0" fontId="35" fillId="81" borderId="0" applyNumberFormat="0" applyBorder="0" applyAlignment="0" applyProtection="0"/>
    <xf numFmtId="0" fontId="35" fillId="80" borderId="0" applyNumberFormat="0" applyBorder="0" applyAlignment="0" applyProtection="0"/>
    <xf numFmtId="0" fontId="35" fillId="26" borderId="0" applyNumberFormat="0" applyBorder="0" applyAlignment="0" applyProtection="0"/>
    <xf numFmtId="0" fontId="35" fillId="79" borderId="0" applyNumberFormat="0" applyBorder="0" applyAlignment="0" applyProtection="0"/>
    <xf numFmtId="0" fontId="35" fillId="77" borderId="0" applyNumberFormat="0" applyBorder="0" applyAlignment="0" applyProtection="0"/>
    <xf numFmtId="0" fontId="18" fillId="0" borderId="0"/>
    <xf numFmtId="0" fontId="2" fillId="0" borderId="0"/>
    <xf numFmtId="0" fontId="2" fillId="0" borderId="0"/>
    <xf numFmtId="183" fontId="18" fillId="0" borderId="0"/>
    <xf numFmtId="183" fontId="18" fillId="0" borderId="0"/>
    <xf numFmtId="0" fontId="169" fillId="0" borderId="0"/>
    <xf numFmtId="0" fontId="169" fillId="0" borderId="0"/>
    <xf numFmtId="0" fontId="169" fillId="0" borderId="0"/>
    <xf numFmtId="0" fontId="27" fillId="0" borderId="0"/>
    <xf numFmtId="0" fontId="170" fillId="0" borderId="0"/>
    <xf numFmtId="1" fontId="171" fillId="86" borderId="58" applyNumberFormat="0" applyBorder="0" applyAlignment="0">
      <alignment horizontal="center" vertical="top" wrapText="1"/>
      <protection hidden="1"/>
    </xf>
    <xf numFmtId="175" fontId="113" fillId="0" borderId="0" applyBorder="0">
      <alignment horizontal="right"/>
    </xf>
    <xf numFmtId="175" fontId="113" fillId="0" borderId="59" applyAlignment="0">
      <alignment horizontal="right"/>
    </xf>
    <xf numFmtId="165" fontId="2" fillId="0" borderId="0" applyFont="0" applyFill="0" applyBorder="0" applyAlignment="0" applyProtection="0"/>
    <xf numFmtId="0" fontId="172" fillId="0" borderId="0"/>
    <xf numFmtId="0" fontId="2" fillId="0" borderId="0" applyNumberFormat="0" applyFont="0" applyFill="0" applyBorder="0" applyAlignment="0" applyProtection="0"/>
    <xf numFmtId="43" fontId="2" fillId="0" borderId="0" applyFont="0" applyFill="0" applyBorder="0" applyAlignment="0" applyProtection="0"/>
    <xf numFmtId="174" fontId="2" fillId="0" borderId="0" applyFont="0" applyFill="0" applyBorder="0" applyAlignment="0" applyProtection="0"/>
    <xf numFmtId="174" fontId="18" fillId="0" borderId="0" applyFont="0" applyFill="0" applyBorder="0" applyAlignment="0" applyProtection="0"/>
    <xf numFmtId="1" fontId="173" fillId="87" borderId="60" applyNumberFormat="0" applyBorder="0" applyAlignment="0">
      <alignment horizontal="centerContinuous" vertical="center"/>
      <protection locked="0"/>
    </xf>
    <xf numFmtId="0" fontId="174" fillId="0" borderId="0" applyNumberFormat="0" applyFill="0" applyBorder="0" applyAlignment="0" applyProtection="0">
      <alignment vertical="top"/>
      <protection locked="0"/>
    </xf>
    <xf numFmtId="213" fontId="76" fillId="50" borderId="0">
      <alignment horizontal="center"/>
    </xf>
    <xf numFmtId="0" fontId="2" fillId="0" borderId="0"/>
    <xf numFmtId="0" fontId="31" fillId="0" borderId="0"/>
    <xf numFmtId="0" fontId="18" fillId="0" borderId="0"/>
    <xf numFmtId="0" fontId="18" fillId="0" borderId="0"/>
    <xf numFmtId="0" fontId="2" fillId="0" borderId="0"/>
    <xf numFmtId="0" fontId="2" fillId="0" borderId="0"/>
    <xf numFmtId="0" fontId="61" fillId="0" borderId="0"/>
    <xf numFmtId="0" fontId="61" fillId="0" borderId="0"/>
    <xf numFmtId="0" fontId="55" fillId="3" borderId="37" applyProtection="0">
      <alignment horizontal="center" wrapText="1"/>
      <protection locked="0"/>
    </xf>
    <xf numFmtId="0" fontId="106" fillId="3" borderId="32" applyProtection="0">
      <alignment horizontal="centerContinuous"/>
      <protection locked="0"/>
    </xf>
    <xf numFmtId="0" fontId="55" fillId="3" borderId="37" applyProtection="0">
      <alignment horizontal="center" wrapText="1"/>
      <protection locked="0"/>
    </xf>
    <xf numFmtId="0" fontId="106" fillId="3" borderId="32" applyProtection="0">
      <alignment horizontal="centerContinuous"/>
      <protection locked="0"/>
    </xf>
    <xf numFmtId="1" fontId="175" fillId="3" borderId="0">
      <alignment horizontal="center"/>
    </xf>
    <xf numFmtId="4" fontId="22" fillId="64" borderId="0" applyNumberFormat="0" applyProtection="0">
      <alignment horizontal="left" vertical="center" indent="1"/>
    </xf>
    <xf numFmtId="4" fontId="45" fillId="87" borderId="25" applyNumberFormat="0" applyProtection="0">
      <alignment horizontal="right" vertical="center"/>
    </xf>
    <xf numFmtId="4" fontId="112" fillId="65" borderId="40" applyNumberFormat="0" applyProtection="0">
      <alignment horizontal="left" vertical="center" indent="1"/>
    </xf>
    <xf numFmtId="4" fontId="115" fillId="60" borderId="63" applyNumberFormat="0" applyProtection="0">
      <alignment horizontal="left" vertical="center" indent="1"/>
    </xf>
    <xf numFmtId="38" fontId="97" fillId="88" borderId="64" applyNumberFormat="0" applyFont="0" applyAlignment="0">
      <alignment vertical="top" wrapText="1"/>
      <protection locked="0"/>
    </xf>
    <xf numFmtId="9" fontId="2" fillId="0" borderId="0" applyFont="0" applyFill="0" applyBorder="0" applyAlignment="0" applyProtection="0"/>
    <xf numFmtId="9" fontId="2" fillId="0" borderId="0" applyFont="0" applyFill="0" applyBorder="0" applyAlignment="0" applyProtection="0"/>
    <xf numFmtId="49" fontId="98" fillId="0" borderId="0" applyFont="0" applyFill="0" applyBorder="0" applyAlignment="0" applyProtection="0"/>
    <xf numFmtId="199" fontId="87" fillId="3" borderId="0">
      <protection hidden="1"/>
    </xf>
    <xf numFmtId="175" fontId="176" fillId="0" borderId="0"/>
    <xf numFmtId="175" fontId="113" fillId="0" borderId="62"/>
    <xf numFmtId="214" fontId="175" fillId="3" borderId="58" applyBorder="0">
      <alignment horizontal="right" vertical="center"/>
      <protection locked="0"/>
    </xf>
    <xf numFmtId="0" fontId="177" fillId="89" borderId="64" applyNumberFormat="0" applyAlignment="0"/>
    <xf numFmtId="0" fontId="178" fillId="90" borderId="64" applyNumberFormat="0" applyFont="0" applyAlignment="0"/>
    <xf numFmtId="0" fontId="179" fillId="3" borderId="0" applyNumberFormat="0" applyFont="0" applyAlignment="0"/>
    <xf numFmtId="1" fontId="2" fillId="0" borderId="0">
      <alignment horizontal="center"/>
    </xf>
    <xf numFmtId="0" fontId="2" fillId="0" borderId="0"/>
    <xf numFmtId="183" fontId="18" fillId="0" borderId="0"/>
    <xf numFmtId="183" fontId="18" fillId="0" borderId="0"/>
    <xf numFmtId="183" fontId="18" fillId="0" borderId="0"/>
    <xf numFmtId="183" fontId="18" fillId="0" borderId="0"/>
    <xf numFmtId="183" fontId="18"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7" fillId="0" borderId="0"/>
    <xf numFmtId="225" fontId="203" fillId="0" borderId="0">
      <protection locked="0"/>
    </xf>
    <xf numFmtId="0" fontId="169" fillId="0" borderId="0"/>
    <xf numFmtId="0" fontId="169" fillId="0" borderId="0"/>
    <xf numFmtId="0" fontId="169" fillId="0" borderId="0"/>
    <xf numFmtId="224" fontId="168"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216" fontId="168" fillId="0" borderId="0" applyFont="0" applyFill="0" applyBorder="0" applyAlignment="0" applyProtection="0"/>
    <xf numFmtId="0" fontId="169" fillId="0" borderId="0"/>
    <xf numFmtId="216" fontId="168" fillId="0" borderId="0" applyFont="0" applyFill="0" applyBorder="0" applyAlignment="0" applyProtection="0"/>
    <xf numFmtId="216" fontId="168" fillId="0" borderId="0" applyFont="0" applyFill="0" applyBorder="0" applyAlignment="0" applyProtection="0"/>
    <xf numFmtId="223" fontId="181" fillId="0" borderId="0" applyFont="0" applyFill="0" applyBorder="0" applyAlignment="0" applyProtection="0"/>
    <xf numFmtId="222" fontId="181" fillId="0" borderId="0" applyFont="0" applyFill="0" applyBorder="0" applyAlignment="0" applyProtection="0"/>
    <xf numFmtId="221" fontId="181" fillId="0" borderId="0" applyFont="0" applyFill="0" applyBorder="0" applyAlignment="0" applyProtection="0"/>
    <xf numFmtId="220" fontId="202" fillId="0" borderId="0" applyFont="0" applyBorder="0" applyAlignment="0"/>
    <xf numFmtId="0" fontId="33" fillId="35" borderId="0" applyNumberFormat="0" applyBorder="0" applyAlignment="0" applyProtection="0"/>
    <xf numFmtId="0" fontId="33" fillId="32" borderId="0" applyNumberFormat="0" applyBorder="0" applyAlignment="0" applyProtection="0"/>
    <xf numFmtId="0" fontId="33" fillId="31" borderId="0" applyNumberFormat="0" applyBorder="0" applyAlignment="0" applyProtection="0"/>
    <xf numFmtId="0" fontId="33" fillId="17" borderId="0" applyNumberFormat="0" applyBorder="0" applyAlignment="0" applyProtection="0"/>
    <xf numFmtId="0" fontId="33" fillId="27" borderId="0" applyNumberFormat="0" applyBorder="0" applyAlignment="0" applyProtection="0"/>
    <xf numFmtId="0" fontId="33" fillId="23" borderId="0" applyNumberFormat="0" applyBorder="0" applyAlignment="0" applyProtection="0"/>
    <xf numFmtId="219" fontId="181" fillId="0" borderId="67" applyFont="0" applyFill="0" applyBorder="0" applyProtection="0">
      <alignment horizontal="center"/>
      <protection locked="0"/>
    </xf>
    <xf numFmtId="0" fontId="201" fillId="0" borderId="0" applyNumberFormat="0" applyFill="0" applyBorder="0" applyAlignment="0" applyProtection="0"/>
    <xf numFmtId="0" fontId="201" fillId="0" borderId="28" applyNumberFormat="0" applyFill="0" applyAlignment="0" applyProtection="0"/>
    <xf numFmtId="0" fontId="200" fillId="0" borderId="27" applyNumberFormat="0" applyFill="0" applyAlignment="0" applyProtection="0"/>
    <xf numFmtId="0" fontId="199" fillId="0" borderId="26" applyNumberFormat="0" applyFill="0" applyAlignment="0" applyProtection="0"/>
    <xf numFmtId="0" fontId="164" fillId="0" borderId="0" applyNumberFormat="0" applyFill="0" applyBorder="0" applyAlignment="0" applyProtection="0"/>
    <xf numFmtId="218" fontId="198" fillId="50" borderId="0">
      <alignment horizontal="center" vertical="top" wrapText="1"/>
    </xf>
    <xf numFmtId="0" fontId="49" fillId="39" borderId="9" applyNumberFormat="0" applyAlignment="0" applyProtection="0"/>
    <xf numFmtId="0" fontId="197" fillId="0" borderId="0" applyFill="0" applyBorder="0" applyProtection="0">
      <alignment horizontal="center"/>
      <protection locked="0"/>
    </xf>
    <xf numFmtId="0" fontId="49" fillId="39" borderId="9" applyNumberFormat="0" applyAlignment="0" applyProtection="0"/>
    <xf numFmtId="0" fontId="196" fillId="0" borderId="19" applyNumberFormat="0" applyFill="0" applyAlignment="0" applyProtection="0"/>
    <xf numFmtId="0" fontId="35" fillId="77" borderId="0" applyNumberFormat="0" applyBorder="0" applyAlignment="0" applyProtection="0"/>
    <xf numFmtId="0" fontId="2" fillId="0" borderId="0"/>
    <xf numFmtId="0" fontId="35" fillId="79" borderId="0" applyNumberFormat="0" applyBorder="0" applyAlignment="0" applyProtection="0"/>
    <xf numFmtId="0" fontId="47" fillId="18" borderId="4" applyNumberFormat="0" applyAlignment="0" applyProtection="0"/>
    <xf numFmtId="0" fontId="47" fillId="18" borderId="4" applyNumberFormat="0" applyAlignment="0" applyProtection="0"/>
    <xf numFmtId="0" fontId="35" fillId="26" borderId="0" applyNumberFormat="0" applyBorder="0" applyAlignment="0" applyProtection="0"/>
    <xf numFmtId="0" fontId="35" fillId="80" borderId="0" applyNumberFormat="0" applyBorder="0" applyAlignment="0" applyProtection="0"/>
    <xf numFmtId="0" fontId="35" fillId="81" borderId="0" applyNumberFormat="0" applyBorder="0" applyAlignment="0" applyProtection="0"/>
    <xf numFmtId="0" fontId="195" fillId="0" borderId="0"/>
    <xf numFmtId="0" fontId="35" fillId="82" borderId="0" applyNumberFormat="0" applyBorder="0" applyAlignment="0" applyProtection="0"/>
    <xf numFmtId="0" fontId="2" fillId="12" borderId="16" applyNumberFormat="0" applyFont="0" applyAlignment="0" applyProtection="0"/>
    <xf numFmtId="0" fontId="2" fillId="12" borderId="16" applyNumberFormat="0" applyFont="0" applyAlignment="0" applyProtection="0"/>
    <xf numFmtId="0" fontId="2" fillId="12" borderId="16" applyNumberFormat="0" applyFont="0" applyAlignment="0" applyProtection="0"/>
    <xf numFmtId="0" fontId="40" fillId="27" borderId="66" applyNumberFormat="0" applyAlignment="0" applyProtection="0"/>
    <xf numFmtId="0" fontId="39" fillId="15" borderId="0" applyNumberFormat="0" applyBorder="0" applyAlignment="0" applyProtection="0"/>
    <xf numFmtId="0" fontId="2" fillId="0" borderId="0"/>
    <xf numFmtId="0" fontId="142" fillId="27" borderId="25" applyNumberFormat="0" applyAlignment="0" applyProtection="0"/>
    <xf numFmtId="0" fontId="194" fillId="18" borderId="2" applyNumberFormat="0" applyFont="0" applyBorder="0" applyAlignment="0" applyProtection="0">
      <protection hidden="1"/>
    </xf>
    <xf numFmtId="0" fontId="193" fillId="18" borderId="2" applyNumberFormat="0" applyFont="0" applyBorder="0" applyAlignment="0" applyProtection="0">
      <protection hidden="1"/>
    </xf>
    <xf numFmtId="0" fontId="192" fillId="0" borderId="2">
      <protection hidden="1"/>
    </xf>
    <xf numFmtId="0" fontId="188" fillId="35" borderId="0" applyNumberFormat="0" applyBorder="0" applyAlignment="0" applyProtection="0"/>
    <xf numFmtId="0" fontId="188" fillId="32" borderId="0" applyNumberFormat="0" applyBorder="0" applyAlignment="0" applyProtection="0"/>
    <xf numFmtId="0" fontId="188" fillId="16" borderId="0" applyNumberFormat="0" applyBorder="0" applyAlignment="0" applyProtection="0"/>
    <xf numFmtId="0" fontId="188" fillId="73" borderId="0" applyNumberFormat="0" applyBorder="0" applyAlignment="0" applyProtection="0"/>
    <xf numFmtId="0" fontId="188" fillId="35" borderId="0" applyNumberFormat="0" applyBorder="0" applyAlignment="0" applyProtection="0"/>
    <xf numFmtId="0" fontId="188" fillId="32"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5" fillId="8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5" fillId="8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5" fillId="80"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215" fontId="2" fillId="0" borderId="0" applyFont="0" applyFill="0" applyBorder="0" applyAlignment="0" applyProtection="0"/>
    <xf numFmtId="0" fontId="35" fillId="26"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5" fillId="79"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165" fontId="134" fillId="0" borderId="0" applyFont="0" applyFill="0" applyBorder="0" applyAlignment="0" applyProtection="0"/>
    <xf numFmtId="0" fontId="33" fillId="23" borderId="0" applyNumberFormat="0" applyBorder="0" applyAlignment="0" applyProtection="0"/>
    <xf numFmtId="0" fontId="33" fillId="23" borderId="0" applyNumberFormat="0" applyBorder="0" applyAlignment="0" applyProtection="0"/>
    <xf numFmtId="165" fontId="31" fillId="0" borderId="0" applyFont="0" applyFill="0" applyBorder="0" applyAlignment="0" applyProtection="0"/>
    <xf numFmtId="0" fontId="33" fillId="23" borderId="0" applyNumberFormat="0" applyBorder="0" applyAlignment="0" applyProtection="0"/>
    <xf numFmtId="196" fontId="2" fillId="0" borderId="0" applyFont="0" applyFill="0" applyBorder="0" applyAlignment="0" applyProtection="0"/>
    <xf numFmtId="0" fontId="35" fillId="77" borderId="0" applyNumberFormat="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191" fillId="0" borderId="0">
      <alignment horizontal="right"/>
    </xf>
    <xf numFmtId="217" fontId="190" fillId="0" borderId="0" applyFont="0" applyFill="0" applyBorder="0">
      <alignment horizontal="center"/>
    </xf>
    <xf numFmtId="0" fontId="189" fillId="61" borderId="0" applyNumberFormat="0" applyBorder="0" applyAlignment="0" applyProtection="0"/>
    <xf numFmtId="0" fontId="189" fillId="32" borderId="0" applyNumberFormat="0" applyBorder="0" applyAlignment="0" applyProtection="0"/>
    <xf numFmtId="0" fontId="189" fillId="31" borderId="0" applyNumberFormat="0" applyBorder="0" applyAlignment="0" applyProtection="0"/>
    <xf numFmtId="0" fontId="189" fillId="62" borderId="0" applyNumberFormat="0" applyBorder="0" applyAlignment="0" applyProtection="0"/>
    <xf numFmtId="0" fontId="189" fillId="11" borderId="0" applyNumberFormat="0" applyBorder="0" applyAlignment="0" applyProtection="0"/>
    <xf numFmtId="0" fontId="189" fillId="76" borderId="0" applyNumberFormat="0" applyBorder="0" applyAlignment="0" applyProtection="0"/>
    <xf numFmtId="0" fontId="33" fillId="61" borderId="0" applyNumberFormat="0" applyBorder="0" applyAlignment="0" applyProtection="0"/>
    <xf numFmtId="0" fontId="33" fillId="32" borderId="0" applyNumberFormat="0" applyBorder="0" applyAlignment="0" applyProtection="0"/>
    <xf numFmtId="0" fontId="33" fillId="31" borderId="0" applyNumberFormat="0" applyBorder="0" applyAlignment="0" applyProtection="0"/>
    <xf numFmtId="0" fontId="33" fillId="62" borderId="0" applyNumberFormat="0" applyBorder="0" applyAlignment="0" applyProtection="0"/>
    <xf numFmtId="0" fontId="180" fillId="0" borderId="0" applyNumberFormat="0" applyFill="0" applyBorder="0" applyAlignment="0" applyProtection="0">
      <alignment vertical="top"/>
      <protection locked="0"/>
    </xf>
    <xf numFmtId="0" fontId="33" fillId="11" borderId="0" applyNumberFormat="0" applyBorder="0" applyAlignment="0" applyProtection="0"/>
    <xf numFmtId="0" fontId="33" fillId="76" borderId="0" applyNumberFormat="0" applyBorder="0" applyAlignment="0" applyProtection="0"/>
    <xf numFmtId="0" fontId="33" fillId="61" borderId="0" applyNumberFormat="0" applyBorder="0" applyAlignment="0" applyProtection="0"/>
    <xf numFmtId="0" fontId="33" fillId="32" borderId="0" applyNumberFormat="0" applyBorder="0" applyAlignment="0" applyProtection="0"/>
    <xf numFmtId="0" fontId="33" fillId="31" borderId="0" applyNumberFormat="0" applyBorder="0" applyAlignment="0" applyProtection="0"/>
    <xf numFmtId="0" fontId="33" fillId="62" borderId="0" applyNumberFormat="0" applyBorder="0" applyAlignment="0" applyProtection="0"/>
    <xf numFmtId="0" fontId="33" fillId="11" borderId="0" applyNumberFormat="0" applyBorder="0" applyAlignment="0" applyProtection="0"/>
    <xf numFmtId="0" fontId="33" fillId="76" borderId="0" applyNumberFormat="0" applyBorder="0" applyAlignment="0" applyProtection="0"/>
    <xf numFmtId="0" fontId="188" fillId="19" borderId="0" applyNumberFormat="0" applyBorder="0" applyAlignment="0" applyProtection="0"/>
    <xf numFmtId="0" fontId="188" fillId="97" borderId="0" applyNumberFormat="0" applyBorder="0" applyAlignment="0" applyProtection="0"/>
    <xf numFmtId="0" fontId="188" fillId="18" borderId="0" applyNumberFormat="0" applyBorder="0" applyAlignment="0" applyProtection="0"/>
    <xf numFmtId="0" fontId="188" fillId="73" borderId="0" applyNumberFormat="0" applyBorder="0" applyAlignment="0" applyProtection="0"/>
    <xf numFmtId="0" fontId="188" fillId="99" borderId="0" applyNumberFormat="0" applyBorder="0" applyAlignment="0" applyProtection="0"/>
    <xf numFmtId="0" fontId="188" fillId="97" borderId="0" applyNumberFormat="0" applyBorder="0" applyAlignment="0" applyProtection="0"/>
    <xf numFmtId="0" fontId="187" fillId="98" borderId="0" applyNumberFormat="0" applyBorder="0" applyAlignment="0" applyProtection="0"/>
    <xf numFmtId="0" fontId="187" fillId="67" borderId="0" applyNumberFormat="0" applyBorder="0" applyAlignment="0" applyProtection="0"/>
    <xf numFmtId="0" fontId="187" fillId="58" borderId="0" applyNumberFormat="0" applyBorder="0" applyAlignment="0" applyProtection="0"/>
    <xf numFmtId="0" fontId="187" fillId="32" borderId="0" applyNumberFormat="0" applyBorder="0" applyAlignment="0" applyProtection="0"/>
    <xf numFmtId="0" fontId="187" fillId="78" borderId="0" applyNumberFormat="0" applyBorder="0" applyAlignment="0" applyProtection="0"/>
    <xf numFmtId="0" fontId="187" fillId="62" borderId="0" applyNumberFormat="0" applyBorder="0" applyAlignment="0" applyProtection="0"/>
    <xf numFmtId="0" fontId="33" fillId="61" borderId="0" applyNumberFormat="0" applyBorder="0" applyAlignment="0" applyProtection="0"/>
    <xf numFmtId="0" fontId="33" fillId="32" borderId="0" applyNumberFormat="0" applyBorder="0" applyAlignment="0" applyProtection="0"/>
    <xf numFmtId="0" fontId="33" fillId="31" borderId="0" applyNumberFormat="0" applyBorder="0" applyAlignment="0" applyProtection="0"/>
    <xf numFmtId="0" fontId="33" fillId="62" borderId="0" applyNumberFormat="0" applyBorder="0" applyAlignment="0" applyProtection="0"/>
    <xf numFmtId="0" fontId="33" fillId="76" borderId="0" applyNumberFormat="0" applyBorder="0" applyAlignment="0" applyProtection="0"/>
    <xf numFmtId="0" fontId="186" fillId="54" borderId="0" applyNumberFormat="0" applyBorder="0" applyAlignment="0" applyProtection="0"/>
    <xf numFmtId="0" fontId="186" fillId="14" borderId="0" applyNumberFormat="0" applyBorder="0" applyAlignment="0" applyProtection="0"/>
    <xf numFmtId="0" fontId="186" fillId="58" borderId="0" applyNumberFormat="0" applyBorder="0" applyAlignment="0" applyProtection="0"/>
    <xf numFmtId="0" fontId="186" fillId="62" borderId="0" applyNumberFormat="0" applyBorder="0" applyAlignment="0" applyProtection="0"/>
    <xf numFmtId="0" fontId="186" fillId="11" borderId="0" applyNumberFormat="0" applyBorder="0" applyAlignment="0" applyProtection="0"/>
    <xf numFmtId="0" fontId="186" fillId="14" borderId="0" applyNumberFormat="0" applyBorder="0" applyAlignment="0" applyProtection="0"/>
    <xf numFmtId="0" fontId="31" fillId="14" borderId="0" applyNumberFormat="0" applyBorder="0" applyAlignment="0" applyProtection="0"/>
    <xf numFmtId="0" fontId="31" fillId="54" borderId="0" applyNumberFormat="0" applyBorder="0" applyAlignment="0" applyProtection="0"/>
    <xf numFmtId="0" fontId="31" fillId="14" borderId="0" applyNumberFormat="0" applyBorder="0" applyAlignment="0" applyProtection="0"/>
    <xf numFmtId="0" fontId="31" fillId="58" borderId="0" applyNumberFormat="0" applyBorder="0" applyAlignment="0" applyProtection="0"/>
    <xf numFmtId="0" fontId="31" fillId="62" borderId="0" applyNumberFormat="0" applyBorder="0" applyAlignment="0" applyProtection="0"/>
    <xf numFmtId="0" fontId="31" fillId="11" borderId="0" applyNumberFormat="0" applyBorder="0" applyAlignment="0" applyProtection="0"/>
    <xf numFmtId="0" fontId="31" fillId="54" borderId="0" applyNumberFormat="0" applyBorder="0" applyAlignment="0" applyProtection="0"/>
    <xf numFmtId="0" fontId="31" fillId="14" borderId="0" applyNumberFormat="0" applyBorder="0" applyAlignment="0" applyProtection="0"/>
    <xf numFmtId="0" fontId="31" fillId="58" borderId="0" applyNumberFormat="0" applyBorder="0" applyAlignment="0" applyProtection="0"/>
    <xf numFmtId="0" fontId="31" fillId="62" borderId="0" applyNumberFormat="0" applyBorder="0" applyAlignment="0" applyProtection="0"/>
    <xf numFmtId="0" fontId="31" fillId="11" borderId="0" applyNumberFormat="0" applyBorder="0" applyAlignment="0" applyProtection="0"/>
    <xf numFmtId="0" fontId="31" fillId="14" borderId="0" applyNumberFormat="0" applyBorder="0" applyAlignment="0" applyProtection="0"/>
    <xf numFmtId="0" fontId="34" fillId="19" borderId="0" applyNumberFormat="0" applyBorder="0" applyAlignment="0" applyProtection="0"/>
    <xf numFmtId="0" fontId="34" fillId="93" borderId="0" applyNumberFormat="0" applyBorder="0" applyAlignment="0" applyProtection="0"/>
    <xf numFmtId="0" fontId="34" fillId="18" borderId="0" applyNumberFormat="0" applyBorder="0" applyAlignment="0" applyProtection="0"/>
    <xf numFmtId="0" fontId="34" fillId="73" borderId="0" applyNumberFormat="0" applyBorder="0" applyAlignment="0" applyProtection="0"/>
    <xf numFmtId="0" fontId="34" fillId="94" borderId="0" applyNumberFormat="0" applyBorder="0" applyAlignment="0" applyProtection="0"/>
    <xf numFmtId="0" fontId="34" fillId="97" borderId="0" applyNumberFormat="0" applyBorder="0" applyAlignment="0" applyProtection="0"/>
    <xf numFmtId="0" fontId="185" fillId="96" borderId="0" applyNumberFormat="0" applyBorder="0" applyAlignment="0" applyProtection="0"/>
    <xf numFmtId="0" fontId="185" fillId="10" borderId="0" applyNumberFormat="0" applyBorder="0" applyAlignment="0" applyProtection="0"/>
    <xf numFmtId="0" fontId="185" fillId="13" borderId="0" applyNumberFormat="0" applyBorder="0" applyAlignment="0" applyProtection="0"/>
    <xf numFmtId="0" fontId="185" fillId="68" borderId="0" applyNumberFormat="0" applyBorder="0" applyAlignment="0" applyProtection="0"/>
    <xf numFmtId="0" fontId="185" fillId="95" borderId="0" applyNumberFormat="0" applyBorder="0" applyAlignment="0" applyProtection="0"/>
    <xf numFmtId="0" fontId="185" fillId="10" borderId="0" applyNumberFormat="0" applyBorder="0" applyAlignment="0" applyProtection="0"/>
    <xf numFmtId="0" fontId="31" fillId="54" borderId="0" applyNumberFormat="0" applyBorder="0" applyAlignment="0" applyProtection="0"/>
    <xf numFmtId="0" fontId="31" fillId="14" borderId="0" applyNumberFormat="0" applyBorder="0" applyAlignment="0" applyProtection="0"/>
    <xf numFmtId="0" fontId="31" fillId="58" borderId="0" applyNumberFormat="0" applyBorder="0" applyAlignment="0" applyProtection="0"/>
    <xf numFmtId="0" fontId="31" fillId="62" borderId="0" applyNumberFormat="0" applyBorder="0" applyAlignment="0" applyProtection="0"/>
    <xf numFmtId="0" fontId="31" fillId="14" borderId="0" applyNumberFormat="0" applyBorder="0" applyAlignment="0" applyProtection="0"/>
    <xf numFmtId="0" fontId="186" fillId="19" borderId="0" applyNumberFormat="0" applyBorder="0" applyAlignment="0" applyProtection="0"/>
    <xf numFmtId="0" fontId="186" fillId="75" borderId="0" applyNumberFormat="0" applyBorder="0" applyAlignment="0" applyProtection="0"/>
    <xf numFmtId="0" fontId="186" fillId="58" borderId="0" applyNumberFormat="0" applyBorder="0" applyAlignment="0" applyProtection="0"/>
    <xf numFmtId="0" fontId="186" fillId="48" borderId="0" applyNumberFormat="0" applyBorder="0" applyAlignment="0" applyProtection="0"/>
    <xf numFmtId="0" fontId="186" fillId="15" borderId="0" applyNumberFormat="0" applyBorder="0" applyAlignment="0" applyProtection="0"/>
    <xf numFmtId="0" fontId="186" fillId="74" borderId="0" applyNumberFormat="0" applyBorder="0" applyAlignment="0" applyProtection="0"/>
    <xf numFmtId="0" fontId="134" fillId="0" borderId="0"/>
    <xf numFmtId="0" fontId="31" fillId="19" borderId="0" applyNumberFormat="0" applyBorder="0" applyAlignment="0" applyProtection="0"/>
    <xf numFmtId="0" fontId="31" fillId="75" borderId="0" applyNumberFormat="0" applyBorder="0" applyAlignment="0" applyProtection="0"/>
    <xf numFmtId="0" fontId="31" fillId="58" borderId="0" applyNumberFormat="0" applyBorder="0" applyAlignment="0" applyProtection="0"/>
    <xf numFmtId="0" fontId="31" fillId="48" borderId="0" applyNumberFormat="0" applyBorder="0" applyAlignment="0" applyProtection="0"/>
    <xf numFmtId="0" fontId="31" fillId="15" borderId="0" applyNumberFormat="0" applyBorder="0" applyAlignment="0" applyProtection="0"/>
    <xf numFmtId="0" fontId="31" fillId="74" borderId="0" applyNumberFormat="0" applyBorder="0" applyAlignment="0" applyProtection="0"/>
    <xf numFmtId="0" fontId="31" fillId="0" borderId="0"/>
    <xf numFmtId="0" fontId="31" fillId="19" borderId="0" applyNumberFormat="0" applyBorder="0" applyAlignment="0" applyProtection="0"/>
    <xf numFmtId="0" fontId="31" fillId="75" borderId="0" applyNumberFormat="0" applyBorder="0" applyAlignment="0" applyProtection="0"/>
    <xf numFmtId="0" fontId="2" fillId="0" borderId="0"/>
    <xf numFmtId="0" fontId="31" fillId="58" borderId="0" applyNumberFormat="0" applyBorder="0" applyAlignment="0" applyProtection="0"/>
    <xf numFmtId="0" fontId="31" fillId="48" borderId="0" applyNumberFormat="0" applyBorder="0" applyAlignment="0" applyProtection="0"/>
    <xf numFmtId="0" fontId="31" fillId="15" borderId="0" applyNumberFormat="0" applyBorder="0" applyAlignment="0" applyProtection="0"/>
    <xf numFmtId="0" fontId="31" fillId="74" borderId="0" applyNumberFormat="0" applyBorder="0" applyAlignment="0" applyProtection="0"/>
    <xf numFmtId="0" fontId="34" fillId="19" borderId="0" applyNumberFormat="0" applyBorder="0" applyAlignment="0" applyProtection="0"/>
    <xf numFmtId="0" fontId="34" fillId="93" borderId="0" applyNumberFormat="0" applyBorder="0" applyAlignment="0" applyProtection="0"/>
    <xf numFmtId="0" fontId="34" fillId="67" borderId="0" applyNumberFormat="0" applyBorder="0" applyAlignment="0" applyProtection="0"/>
    <xf numFmtId="0" fontId="34" fillId="73" borderId="0" applyNumberFormat="0" applyBorder="0" applyAlignment="0" applyProtection="0"/>
    <xf numFmtId="0" fontId="34" fillId="94" borderId="0" applyNumberFormat="0" applyBorder="0" applyAlignment="0" applyProtection="0"/>
    <xf numFmtId="0" fontId="34" fillId="93" borderId="0" applyNumberFormat="0" applyBorder="0" applyAlignment="0" applyProtection="0"/>
    <xf numFmtId="0" fontId="185" fillId="93" borderId="0" applyNumberFormat="0" applyBorder="0" applyAlignment="0" applyProtection="0"/>
    <xf numFmtId="0" fontId="185" fillId="18" borderId="0" applyNumberFormat="0" applyBorder="0" applyAlignment="0" applyProtection="0"/>
    <xf numFmtId="0" fontId="185" fillId="53" borderId="0" applyNumberFormat="0" applyBorder="0" applyAlignment="0" applyProtection="0"/>
    <xf numFmtId="0" fontId="185" fillId="39" borderId="0" applyNumberFormat="0" applyBorder="0" applyAlignment="0" applyProtection="0"/>
    <xf numFmtId="0" fontId="35" fillId="77" borderId="0" applyNumberFormat="0" applyBorder="0" applyAlignment="0" applyProtection="0"/>
    <xf numFmtId="0" fontId="55" fillId="3" borderId="37" applyProtection="0">
      <alignment horizontal="center" wrapText="1"/>
      <protection locked="0"/>
    </xf>
    <xf numFmtId="0" fontId="106" fillId="3" borderId="32" applyProtection="0">
      <alignment horizontal="centerContinuous"/>
      <protection locked="0"/>
    </xf>
    <xf numFmtId="0" fontId="55" fillId="3" borderId="37" applyProtection="0">
      <alignment horizontal="center" wrapText="1"/>
      <protection locked="0"/>
    </xf>
    <xf numFmtId="0" fontId="106" fillId="3" borderId="32" applyProtection="0">
      <alignment horizontal="centerContinuous"/>
      <protection locked="0"/>
    </xf>
    <xf numFmtId="0" fontId="55" fillId="3" borderId="37" applyProtection="0">
      <alignment horizontal="center" wrapText="1"/>
      <protection locked="0"/>
    </xf>
    <xf numFmtId="0" fontId="106" fillId="3" borderId="32" applyProtection="0">
      <alignment horizontal="centerContinuous"/>
      <protection locked="0"/>
    </xf>
    <xf numFmtId="0" fontId="185" fillId="92" borderId="0" applyNumberFormat="0" applyBorder="0" applyAlignment="0" applyProtection="0"/>
    <xf numFmtId="0" fontId="185" fillId="18" borderId="0" applyNumberFormat="0" applyBorder="0" applyAlignment="0" applyProtection="0"/>
    <xf numFmtId="0" fontId="31" fillId="19" borderId="0" applyNumberFormat="0" applyBorder="0" applyAlignment="0" applyProtection="0"/>
    <xf numFmtId="0" fontId="31" fillId="75" borderId="0" applyNumberFormat="0" applyBorder="0" applyAlignment="0" applyProtection="0"/>
    <xf numFmtId="0" fontId="31" fillId="58" borderId="0" applyNumberFormat="0" applyBorder="0" applyAlignment="0" applyProtection="0"/>
    <xf numFmtId="0" fontId="31" fillId="48" borderId="0" applyNumberFormat="0" applyBorder="0" applyAlignment="0" applyProtection="0"/>
    <xf numFmtId="0" fontId="31" fillId="15" borderId="0" applyNumberFormat="0" applyBorder="0" applyAlignment="0" applyProtection="0"/>
    <xf numFmtId="0" fontId="31" fillId="74" borderId="0" applyNumberFormat="0" applyBorder="0" applyAlignment="0" applyProtection="0"/>
    <xf numFmtId="0" fontId="59" fillId="0" borderId="0" applyFill="0" applyBorder="0">
      <alignment vertical="center"/>
    </xf>
    <xf numFmtId="0" fontId="165" fillId="0" borderId="0" applyFill="0" applyBorder="0">
      <alignment vertical="center"/>
    </xf>
    <xf numFmtId="49" fontId="184" fillId="2" borderId="0" applyFill="0" applyBorder="0">
      <alignment horizontal="left"/>
    </xf>
    <xf numFmtId="216" fontId="183" fillId="0" borderId="0">
      <alignment horizontal="center"/>
    </xf>
    <xf numFmtId="0" fontId="27" fillId="0" borderId="0"/>
    <xf numFmtId="0" fontId="169" fillId="0" borderId="0"/>
    <xf numFmtId="0" fontId="169" fillId="0" borderId="0"/>
    <xf numFmtId="0" fontId="27" fillId="0" borderId="0"/>
    <xf numFmtId="0" fontId="169" fillId="0" borderId="0"/>
    <xf numFmtId="0" fontId="169" fillId="0" borderId="0"/>
    <xf numFmtId="0" fontId="35" fillId="77" borderId="0" applyNumberFormat="0" applyBorder="0" applyAlignment="0" applyProtection="0"/>
    <xf numFmtId="4" fontId="76" fillId="0" borderId="65" applyNumberFormat="0" applyProtection="0">
      <alignment horizontal="left" vertical="center" indent="1"/>
    </xf>
    <xf numFmtId="0" fontId="27" fillId="0" borderId="0"/>
    <xf numFmtId="0" fontId="106" fillId="3" borderId="32" applyProtection="0">
      <alignment horizontal="centerContinuous"/>
      <protection locked="0"/>
    </xf>
    <xf numFmtId="0" fontId="55" fillId="3" borderId="37" applyProtection="0">
      <alignment horizontal="center" wrapText="1"/>
      <protection locked="0"/>
    </xf>
    <xf numFmtId="0" fontId="27" fillId="0" borderId="0"/>
    <xf numFmtId="0" fontId="35" fillId="77" borderId="0" applyNumberFormat="0" applyBorder="0" applyAlignment="0" applyProtection="0"/>
    <xf numFmtId="0" fontId="35" fillId="79" borderId="0" applyNumberFormat="0" applyBorder="0" applyAlignment="0" applyProtection="0"/>
    <xf numFmtId="0" fontId="169" fillId="0" borderId="0"/>
    <xf numFmtId="0" fontId="169" fillId="0" borderId="0"/>
    <xf numFmtId="0" fontId="16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9" fillId="0" borderId="0"/>
    <xf numFmtId="0" fontId="27" fillId="0" borderId="0"/>
    <xf numFmtId="0" fontId="27" fillId="0" borderId="0"/>
    <xf numFmtId="0" fontId="27" fillId="0" borderId="0"/>
    <xf numFmtId="0" fontId="169" fillId="0" borderId="0"/>
    <xf numFmtId="0" fontId="106" fillId="3" borderId="32" applyProtection="0">
      <alignment horizontal="centerContinuous"/>
      <protection locked="0"/>
    </xf>
    <xf numFmtId="0" fontId="27" fillId="0" borderId="0"/>
    <xf numFmtId="0" fontId="27" fillId="0" borderId="0"/>
    <xf numFmtId="0" fontId="2" fillId="0" borderId="0"/>
    <xf numFmtId="0" fontId="2" fillId="0" borderId="0"/>
    <xf numFmtId="0" fontId="169" fillId="0" borderId="0"/>
    <xf numFmtId="0" fontId="169" fillId="0" borderId="0"/>
    <xf numFmtId="0" fontId="169" fillId="0" borderId="0"/>
    <xf numFmtId="0" fontId="27" fillId="0" borderId="0"/>
    <xf numFmtId="0" fontId="169" fillId="0" borderId="0"/>
    <xf numFmtId="0" fontId="169" fillId="0" borderId="0"/>
    <xf numFmtId="0" fontId="76" fillId="18" borderId="65" applyNumberFormat="0" applyProtection="0">
      <alignment horizontal="left" vertical="center" indent="1"/>
    </xf>
    <xf numFmtId="0" fontId="169" fillId="0" borderId="0"/>
    <xf numFmtId="0" fontId="169" fillId="0" borderId="0"/>
    <xf numFmtId="0" fontId="2" fillId="0" borderId="0"/>
    <xf numFmtId="0" fontId="2" fillId="0" borderId="0"/>
    <xf numFmtId="0" fontId="2" fillId="0" borderId="0"/>
    <xf numFmtId="0" fontId="55" fillId="3" borderId="37" applyProtection="0">
      <alignment horizontal="center" wrapText="1"/>
      <protection locked="0"/>
    </xf>
    <xf numFmtId="0" fontId="169" fillId="0" borderId="0"/>
    <xf numFmtId="0" fontId="169" fillId="0" borderId="0"/>
    <xf numFmtId="0" fontId="76" fillId="53" borderId="65" applyNumberFormat="0" applyProtection="0">
      <alignment horizontal="left" vertical="center" indent="1"/>
    </xf>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27" fillId="0" borderId="0"/>
    <xf numFmtId="0" fontId="76" fillId="14" borderId="65" applyNumberFormat="0" applyProtection="0">
      <alignment horizontal="left" vertical="center" indent="1"/>
    </xf>
    <xf numFmtId="0" fontId="169" fillId="0" borderId="0"/>
    <xf numFmtId="0" fontId="169" fillId="0" borderId="0"/>
    <xf numFmtId="0" fontId="27" fillId="0" borderId="0"/>
    <xf numFmtId="0" fontId="169" fillId="0" borderId="0"/>
    <xf numFmtId="0" fontId="2" fillId="0" borderId="0"/>
    <xf numFmtId="0" fontId="2" fillId="0" borderId="0"/>
    <xf numFmtId="0" fontId="2" fillId="0" borderId="0"/>
    <xf numFmtId="0" fontId="2" fillId="0" borderId="0"/>
    <xf numFmtId="0" fontId="76" fillId="41" borderId="65" applyNumberFormat="0" applyProtection="0">
      <alignment horizontal="left" vertical="center" inden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 fontId="45" fillId="41" borderId="40" applyNumberFormat="0" applyProtection="0">
      <alignment horizontal="right" vertical="center"/>
    </xf>
    <xf numFmtId="4" fontId="76" fillId="0" borderId="65" applyNumberFormat="0" applyProtection="0">
      <alignment horizontal="righ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79"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9" fillId="0" borderId="0"/>
    <xf numFmtId="0" fontId="27" fillId="0" borderId="0"/>
    <xf numFmtId="0" fontId="27" fillId="0" borderId="0"/>
    <xf numFmtId="0" fontId="27" fillId="0" borderId="0"/>
    <xf numFmtId="0" fontId="169" fillId="0" borderId="0"/>
    <xf numFmtId="0" fontId="169" fillId="0" borderId="0"/>
    <xf numFmtId="0" fontId="2" fillId="0" borderId="0"/>
    <xf numFmtId="9" fontId="134" fillId="0" borderId="0" applyFont="0" applyFill="0" applyBorder="0" applyAlignment="0" applyProtection="0"/>
    <xf numFmtId="0" fontId="2" fillId="0" borderId="0"/>
    <xf numFmtId="9" fontId="31" fillId="0" borderId="0" applyFont="0" applyFill="0" applyBorder="0" applyAlignment="0" applyProtection="0"/>
    <xf numFmtId="0" fontId="2" fillId="0" borderId="0"/>
    <xf numFmtId="9" fontId="6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69" fillId="0" borderId="0"/>
    <xf numFmtId="0" fontId="182" fillId="0" borderId="0"/>
    <xf numFmtId="0" fontId="18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9" fillId="0" borderId="0"/>
    <xf numFmtId="0" fontId="2" fillId="0" borderId="0"/>
    <xf numFmtId="0" fontId="2" fillId="0" borderId="0"/>
    <xf numFmtId="0" fontId="2" fillId="0" borderId="0"/>
    <xf numFmtId="0" fontId="27" fillId="0" borderId="0"/>
    <xf numFmtId="0" fontId="35" fillId="79" borderId="0" applyNumberFormat="0" applyBorder="0" applyAlignment="0" applyProtection="0"/>
    <xf numFmtId="0" fontId="181" fillId="0" borderId="0"/>
    <xf numFmtId="0" fontId="18" fillId="0" borderId="0"/>
    <xf numFmtId="0" fontId="204" fillId="0" borderId="0" applyFill="0" applyBorder="0" applyAlignment="0" applyProtection="0">
      <protection locked="0"/>
    </xf>
    <xf numFmtId="226" fontId="205" fillId="0" borderId="0" applyFill="0" applyBorder="0" applyProtection="0"/>
    <xf numFmtId="226" fontId="205" fillId="0" borderId="48" applyFill="0" applyProtection="0"/>
    <xf numFmtId="226" fontId="205" fillId="0" borderId="68" applyFill="0" applyProtection="0"/>
    <xf numFmtId="0" fontId="206" fillId="3" borderId="0">
      <alignment vertical="center" wrapText="1"/>
    </xf>
    <xf numFmtId="227" fontId="181" fillId="0" borderId="0" applyFont="0" applyFill="0" applyBorder="0" applyAlignment="0" applyProtection="0"/>
    <xf numFmtId="228" fontId="181" fillId="0" borderId="0" applyFont="0" applyFill="0" applyBorder="0" applyAlignment="0" applyProtection="0"/>
    <xf numFmtId="226" fontId="181" fillId="0" borderId="0" applyFont="0" applyFill="0" applyBorder="0" applyAlignment="0" applyProtection="0"/>
    <xf numFmtId="37" fontId="207" fillId="0" borderId="69" applyFont="0" applyFill="0" applyBorder="0"/>
    <xf numFmtId="37" fontId="208" fillId="0" borderId="69" applyFont="0" applyFill="0" applyBorder="0">
      <protection locked="0"/>
    </xf>
    <xf numFmtId="37" fontId="209" fillId="3" borderId="1" applyFill="0" applyBorder="0" applyProtection="0"/>
    <xf numFmtId="37" fontId="84" fillId="0" borderId="69" applyFill="0" applyBorder="0">
      <protection locked="0"/>
    </xf>
    <xf numFmtId="225" fontId="203" fillId="0" borderId="0">
      <protection locked="0"/>
    </xf>
    <xf numFmtId="0" fontId="210" fillId="0" borderId="0"/>
    <xf numFmtId="0" fontId="210" fillId="0" borderId="14"/>
    <xf numFmtId="0" fontId="2" fillId="0" borderId="0" applyNumberFormat="0" applyFont="0" applyFill="0" applyBorder="0" applyAlignment="0" applyProtection="0"/>
    <xf numFmtId="0" fontId="2" fillId="0" borderId="0" applyNumberFormat="0" applyFont="0" applyFill="0" applyBorder="0" applyAlignment="0" applyProtection="0"/>
    <xf numFmtId="15" fontId="21" fillId="0" borderId="0">
      <alignment horizontal="right" vertical="center"/>
    </xf>
    <xf numFmtId="15" fontId="21" fillId="0" borderId="0">
      <alignment horizontal="right" vertical="center"/>
    </xf>
    <xf numFmtId="15" fontId="211" fillId="0" borderId="61" applyFont="0" applyFill="0" applyBorder="0" applyAlignment="0">
      <alignment horizontal="centerContinuous"/>
    </xf>
    <xf numFmtId="229" fontId="211" fillId="0" borderId="61" applyFont="0" applyFill="0" applyBorder="0" applyAlignment="0">
      <alignment horizontal="centerContinuous"/>
    </xf>
    <xf numFmtId="228" fontId="205" fillId="0" borderId="0" applyFill="0" applyBorder="0" applyProtection="0"/>
    <xf numFmtId="228" fontId="205" fillId="0" borderId="48" applyFill="0" applyProtection="0"/>
    <xf numFmtId="228" fontId="205" fillId="0" borderId="68" applyFill="0" applyProtection="0"/>
    <xf numFmtId="0" fontId="75" fillId="48" borderId="0" applyNumberFormat="0" applyBorder="0" applyAlignment="0" applyProtection="0"/>
    <xf numFmtId="0" fontId="90" fillId="19" borderId="66" applyNumberFormat="0" applyAlignment="0" applyProtection="0"/>
    <xf numFmtId="37" fontId="59" fillId="0" borderId="3">
      <alignment horizontal="right" vertical="top" wrapText="1"/>
      <protection locked="0"/>
    </xf>
    <xf numFmtId="37" fontId="59" fillId="0" borderId="3">
      <alignment horizontal="right" vertical="top" wrapText="1"/>
      <protection locked="0"/>
    </xf>
    <xf numFmtId="37" fontId="59" fillId="0" borderId="3">
      <alignment horizontal="right" vertical="top" wrapText="1"/>
      <protection locked="0"/>
    </xf>
    <xf numFmtId="37" fontId="59" fillId="0" borderId="3">
      <alignment horizontal="right" vertical="top" wrapText="1"/>
      <protection locked="0"/>
    </xf>
    <xf numFmtId="0" fontId="63" fillId="0" borderId="38" applyNumberFormat="0" applyFill="0" applyAlignment="0" applyProtection="0"/>
    <xf numFmtId="0" fontId="212" fillId="0" borderId="0" applyNumberFormat="0" applyFill="0" applyBorder="0" applyAlignment="0" applyProtection="0"/>
    <xf numFmtId="4" fontId="213" fillId="0" borderId="0">
      <protection locked="0"/>
    </xf>
    <xf numFmtId="0" fontId="214" fillId="0" borderId="0" applyNumberForma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61" fillId="0" borderId="0" applyFont="0" applyFill="0" applyBorder="0" applyAlignment="0" applyProtection="0"/>
    <xf numFmtId="165" fontId="23" fillId="0" borderId="0" applyFont="0" applyFill="0" applyBorder="0" applyAlignment="0" applyProtection="0"/>
    <xf numFmtId="169" fontId="2" fillId="0" borderId="0" applyFont="0" applyFill="0" applyBorder="0" applyAlignment="0" applyProtection="0"/>
    <xf numFmtId="43" fontId="61" fillId="0" borderId="0" applyFont="0" applyFill="0" applyBorder="0" applyAlignment="0" applyProtection="0"/>
    <xf numFmtId="165" fontId="6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230" fontId="203" fillId="0" borderId="0">
      <protection locked="0"/>
    </xf>
    <xf numFmtId="0" fontId="75" fillId="48" borderId="0" applyNumberFormat="0" applyBorder="0" applyAlignment="0" applyProtection="0"/>
    <xf numFmtId="0" fontId="215" fillId="93" borderId="0" applyNumberFormat="0" applyBorder="0" applyAlignment="0" applyProtection="0"/>
    <xf numFmtId="14" fontId="3" fillId="49" borderId="59">
      <alignment horizontal="center" vertical="center" wrapText="1"/>
    </xf>
    <xf numFmtId="225" fontId="203" fillId="0" borderId="0">
      <protection locked="0"/>
    </xf>
    <xf numFmtId="225" fontId="203" fillId="0" borderId="0">
      <protection locked="0"/>
    </xf>
    <xf numFmtId="0" fontId="199" fillId="0" borderId="26" applyNumberFormat="0" applyFill="0" applyAlignment="0" applyProtection="0"/>
    <xf numFmtId="225" fontId="203" fillId="0" borderId="0">
      <protection locked="0"/>
    </xf>
    <xf numFmtId="225" fontId="203" fillId="0" borderId="0">
      <protection locked="0"/>
    </xf>
    <xf numFmtId="0" fontId="200" fillId="0" borderId="27" applyNumberFormat="0" applyFill="0" applyAlignment="0" applyProtection="0"/>
    <xf numFmtId="0" fontId="201" fillId="0" borderId="28" applyNumberFormat="0" applyFill="0" applyAlignment="0" applyProtection="0"/>
    <xf numFmtId="0" fontId="201" fillId="0" borderId="0" applyNumberFormat="0" applyFill="0" applyBorder="0" applyAlignment="0" applyProtection="0"/>
    <xf numFmtId="0" fontId="197" fillId="0" borderId="0" applyFill="0" applyAlignment="0" applyProtection="0">
      <protection locked="0"/>
    </xf>
    <xf numFmtId="0" fontId="197" fillId="0" borderId="6" applyFill="0" applyAlignment="0" applyProtection="0">
      <protection locked="0"/>
    </xf>
    <xf numFmtId="0" fontId="216" fillId="0" borderId="0">
      <protection locked="0"/>
    </xf>
    <xf numFmtId="0" fontId="216" fillId="0" borderId="0">
      <protection locked="0"/>
    </xf>
    <xf numFmtId="0" fontId="216" fillId="0" borderId="0">
      <protection locked="0"/>
    </xf>
    <xf numFmtId="0" fontId="216" fillId="0" borderId="0">
      <protection locked="0"/>
    </xf>
    <xf numFmtId="0" fontId="216" fillId="0" borderId="0">
      <protection locked="0"/>
    </xf>
    <xf numFmtId="0" fontId="216" fillId="0" borderId="0">
      <protection locked="0"/>
    </xf>
    <xf numFmtId="0" fontId="216" fillId="0" borderId="0">
      <protection locked="0"/>
    </xf>
    <xf numFmtId="0" fontId="216" fillId="0" borderId="0">
      <protection locked="0"/>
    </xf>
    <xf numFmtId="0" fontId="24" fillId="0" borderId="0" applyNumberFormat="0" applyFill="0" applyBorder="0" applyAlignment="0" applyProtection="0">
      <alignment vertical="top"/>
      <protection locked="0"/>
    </xf>
    <xf numFmtId="0" fontId="196" fillId="0" borderId="19" applyNumberFormat="0" applyFill="0" applyAlignment="0" applyProtection="0"/>
    <xf numFmtId="0" fontId="2" fillId="0" borderId="0"/>
    <xf numFmtId="0" fontId="162" fillId="34" borderId="4" applyNumberFormat="0" applyAlignment="0" applyProtection="0"/>
    <xf numFmtId="0" fontId="41" fillId="19" borderId="4" applyNumberFormat="0" applyAlignment="0" applyProtection="0"/>
    <xf numFmtId="0" fontId="41" fillId="19" borderId="4" applyNumberFormat="0" applyAlignment="0" applyProtection="0"/>
    <xf numFmtId="0" fontId="41" fillId="19" borderId="4" applyNumberFormat="0" applyAlignment="0" applyProtection="0"/>
    <xf numFmtId="0" fontId="41" fillId="19" borderId="4" applyNumberFormat="0" applyAlignment="0" applyProtection="0"/>
    <xf numFmtId="0" fontId="41" fillId="19" borderId="4" applyNumberFormat="0" applyAlignment="0" applyProtection="0"/>
    <xf numFmtId="0" fontId="217" fillId="3" borderId="1">
      <alignment vertical="top" wrapText="1"/>
    </xf>
    <xf numFmtId="0" fontId="218" fillId="0" borderId="0"/>
    <xf numFmtId="0" fontId="218" fillId="0" borderId="0"/>
    <xf numFmtId="0" fontId="218" fillId="0" borderId="0"/>
    <xf numFmtId="0" fontId="218" fillId="0" borderId="0"/>
    <xf numFmtId="0" fontId="33" fillId="23" borderId="0" applyNumberFormat="0" applyBorder="0" applyAlignment="0" applyProtection="0"/>
    <xf numFmtId="0" fontId="33" fillId="27" borderId="0" applyNumberFormat="0" applyBorder="0" applyAlignment="0" applyProtection="0"/>
    <xf numFmtId="0" fontId="33" fillId="17"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33" fillId="35" borderId="0" applyNumberFormat="0" applyBorder="0" applyAlignment="0" applyProtection="0"/>
    <xf numFmtId="0" fontId="91" fillId="18" borderId="25" applyNumberFormat="0" applyAlignment="0" applyProtection="0"/>
    <xf numFmtId="0" fontId="47" fillId="18" borderId="4" applyNumberFormat="0" applyAlignment="0" applyProtection="0"/>
    <xf numFmtId="0" fontId="2" fillId="12" borderId="16" applyNumberFormat="0" applyFont="0" applyAlignment="0" applyProtection="0"/>
    <xf numFmtId="0" fontId="2" fillId="12" borderId="16" applyNumberFormat="0" applyFont="0" applyAlignment="0" applyProtection="0"/>
    <xf numFmtId="0" fontId="2" fillId="12" borderId="16" applyNumberFormat="0" applyFont="0" applyAlignment="0" applyProtection="0"/>
    <xf numFmtId="0" fontId="31" fillId="12" borderId="16" applyNumberFormat="0" applyFont="0" applyAlignment="0" applyProtection="0"/>
    <xf numFmtId="0" fontId="33" fillId="23" borderId="0" applyNumberFormat="0" applyBorder="0" applyAlignment="0" applyProtection="0"/>
    <xf numFmtId="0" fontId="33" fillId="31" borderId="0" applyNumberFormat="0" applyBorder="0" applyAlignment="0" applyProtection="0"/>
    <xf numFmtId="0" fontId="33" fillId="35" borderId="0" applyNumberFormat="0" applyBorder="0" applyAlignment="0" applyProtection="0"/>
    <xf numFmtId="0" fontId="75" fillId="48" borderId="0" applyNumberFormat="0" applyBorder="0" applyAlignment="0" applyProtection="0"/>
    <xf numFmtId="0" fontId="91" fillId="18" borderId="25" applyNumberFormat="0" applyAlignment="0" applyProtection="0"/>
    <xf numFmtId="0" fontId="219" fillId="73" borderId="14"/>
    <xf numFmtId="231" fontId="220" fillId="0" borderId="0">
      <alignment horizontal="right"/>
    </xf>
    <xf numFmtId="0" fontId="196" fillId="0" borderId="19" applyNumberFormat="0" applyFill="0" applyAlignment="0" applyProtection="0"/>
    <xf numFmtId="0" fontId="39" fillId="15" borderId="0" applyNumberFormat="0" applyBorder="0" applyAlignment="0" applyProtection="0"/>
    <xf numFmtId="0" fontId="221" fillId="0" borderId="2">
      <alignment horizontal="left"/>
      <protection locked="0"/>
    </xf>
    <xf numFmtId="17" fontId="213" fillId="0" borderId="0">
      <protection locked="0"/>
    </xf>
    <xf numFmtId="232" fontId="2" fillId="0" borderId="0" applyFont="0" applyBorder="0" applyProtection="0"/>
    <xf numFmtId="232" fontId="2" fillId="0" borderId="0" applyFont="0" applyBorder="0" applyProtection="0"/>
    <xf numFmtId="232" fontId="2" fillId="0" borderId="0" applyFont="0" applyBorder="0" applyProtection="0"/>
    <xf numFmtId="219" fontId="2" fillId="0" borderId="0" applyFont="0" applyBorder="0" applyProtection="0"/>
    <xf numFmtId="219" fontId="2" fillId="0" borderId="0" applyFont="0" applyBorder="0" applyProtection="0"/>
    <xf numFmtId="219" fontId="2" fillId="0" borderId="0" applyFont="0" applyBorder="0" applyProtection="0"/>
    <xf numFmtId="217" fontId="2" fillId="0" borderId="0" applyNumberFormat="0" applyBorder="0" applyAlignment="0" applyProtection="0"/>
    <xf numFmtId="217" fontId="2" fillId="0" borderId="0" applyNumberFormat="0" applyBorder="0" applyAlignment="0" applyProtection="0"/>
    <xf numFmtId="217" fontId="2" fillId="0" borderId="0" applyNumberFormat="0" applyBorder="0" applyAlignment="0" applyProtection="0"/>
    <xf numFmtId="0" fontId="164" fillId="0" borderId="0" applyNumberFormat="0" applyFill="0" applyBorder="0" applyAlignment="0" applyProtection="0"/>
    <xf numFmtId="0" fontId="199" fillId="0" borderId="26" applyNumberFormat="0" applyFill="0" applyAlignment="0" applyProtection="0"/>
    <xf numFmtId="0" fontId="200" fillId="0" borderId="27" applyNumberFormat="0" applyFill="0" applyAlignment="0" applyProtection="0"/>
    <xf numFmtId="0" fontId="201" fillId="0" borderId="28" applyNumberFormat="0" applyFill="0" applyAlignment="0" applyProtection="0"/>
    <xf numFmtId="0" fontId="201" fillId="0" borderId="0" applyNumberFormat="0" applyFill="0" applyBorder="0" applyAlignment="0" applyProtection="0"/>
    <xf numFmtId="0" fontId="102" fillId="56" borderId="0" applyNumberFormat="0" applyBorder="0" applyAlignment="0" applyProtection="0"/>
    <xf numFmtId="0" fontId="102" fillId="56" borderId="0" applyNumberFormat="0" applyBorder="0" applyAlignment="0" applyProtection="0"/>
    <xf numFmtId="0" fontId="102" fillId="56" borderId="0" applyNumberFormat="0" applyBorder="0" applyAlignment="0" applyProtection="0"/>
    <xf numFmtId="49" fontId="222" fillId="0" borderId="0" applyFont="0" applyFill="0" applyBorder="0">
      <alignment horizontal="centerContinuous" vertical="center"/>
    </xf>
    <xf numFmtId="0" fontId="210" fillId="0" borderId="0"/>
    <xf numFmtId="0" fontId="210" fillId="0" borderId="0"/>
    <xf numFmtId="0" fontId="210" fillId="0" borderId="0"/>
    <xf numFmtId="0" fontId="210" fillId="0" borderId="0"/>
    <xf numFmtId="0" fontId="210" fillId="0" borderId="0"/>
    <xf numFmtId="0" fontId="210" fillId="0" borderId="0"/>
    <xf numFmtId="0" fontId="210" fillId="0" borderId="0"/>
    <xf numFmtId="0" fontId="210"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0" fontId="2" fillId="0" borderId="0"/>
    <xf numFmtId="0" fontId="223" fillId="0" borderId="0"/>
    <xf numFmtId="0" fontId="2" fillId="0" borderId="0"/>
    <xf numFmtId="0" fontId="224" fillId="0" borderId="0">
      <alignment horizontal="left"/>
    </xf>
    <xf numFmtId="0" fontId="168" fillId="0" borderId="0"/>
    <xf numFmtId="0" fontId="2" fillId="0" borderId="0"/>
    <xf numFmtId="0" fontId="2" fillId="0" borderId="0"/>
    <xf numFmtId="0" fontId="2" fillId="0" borderId="0"/>
    <xf numFmtId="0" fontId="2" fillId="0" borderId="0"/>
    <xf numFmtId="0" fontId="2" fillId="0" borderId="0"/>
    <xf numFmtId="0" fontId="2" fillId="0" borderId="0"/>
    <xf numFmtId="0" fontId="224" fillId="0" borderId="0">
      <alignment horizontal="left"/>
    </xf>
    <xf numFmtId="0" fontId="2" fillId="0" borderId="0"/>
    <xf numFmtId="0" fontId="224" fillId="0" borderId="0">
      <alignment horizontal="left"/>
    </xf>
    <xf numFmtId="0" fontId="2" fillId="0" borderId="0"/>
    <xf numFmtId="0" fontId="224" fillId="0" borderId="0">
      <alignment horizontal="left"/>
    </xf>
    <xf numFmtId="0" fontId="2" fillId="0" borderId="0"/>
    <xf numFmtId="0" fontId="181" fillId="0" borderId="0"/>
    <xf numFmtId="168" fontId="2" fillId="0" borderId="0"/>
    <xf numFmtId="168" fontId="2"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168" fontId="2" fillId="0" borderId="0"/>
    <xf numFmtId="0" fontId="181" fillId="0" borderId="0"/>
    <xf numFmtId="0" fontId="61" fillId="0" borderId="0"/>
    <xf numFmtId="0" fontId="168" fillId="0" borderId="0"/>
    <xf numFmtId="0" fontId="2" fillId="0" borderId="0"/>
    <xf numFmtId="1" fontId="2" fillId="0" borderId="0"/>
    <xf numFmtId="1" fontId="2" fillId="0" borderId="0"/>
    <xf numFmtId="1" fontId="2" fillId="0" borderId="0"/>
    <xf numFmtId="1" fontId="2" fillId="0" borderId="0"/>
    <xf numFmtId="1" fontId="2" fillId="0" borderId="0"/>
    <xf numFmtId="0" fontId="2" fillId="0" borderId="0"/>
    <xf numFmtId="168" fontId="2" fillId="0" borderId="0"/>
    <xf numFmtId="0" fontId="185" fillId="0" borderId="0"/>
    <xf numFmtId="0" fontId="185" fillId="0" borderId="0"/>
    <xf numFmtId="0" fontId="185" fillId="0" borderId="0"/>
    <xf numFmtId="0" fontId="185" fillId="0" borderId="0"/>
    <xf numFmtId="0" fontId="185" fillId="0" borderId="0"/>
    <xf numFmtId="0" fontId="2" fillId="0" borderId="0"/>
    <xf numFmtId="0" fontId="185" fillId="0" borderId="0"/>
    <xf numFmtId="0" fontId="185" fillId="0" borderId="0"/>
    <xf numFmtId="0" fontId="185" fillId="0" borderId="0"/>
    <xf numFmtId="0" fontId="168" fillId="0" borderId="0"/>
    <xf numFmtId="0" fontId="2" fillId="0" borderId="0"/>
    <xf numFmtId="0" fontId="59" fillId="2"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0" fontId="76" fillId="0" borderId="0"/>
    <xf numFmtId="0" fontId="2" fillId="0" borderId="0"/>
    <xf numFmtId="0" fontId="61" fillId="0" borderId="0"/>
    <xf numFmtId="0" fontId="61" fillId="0" borderId="0"/>
    <xf numFmtId="0" fontId="61" fillId="0" borderId="0"/>
    <xf numFmtId="0" fontId="61" fillId="0" borderId="0"/>
    <xf numFmtId="0" fontId="61" fillId="0" borderId="0"/>
    <xf numFmtId="0" fontId="2" fillId="0" borderId="0"/>
    <xf numFmtId="0" fontId="2" fillId="0" borderId="0"/>
    <xf numFmtId="0" fontId="2" fillId="0" borderId="0"/>
    <xf numFmtId="0" fontId="2" fillId="0" borderId="0"/>
    <xf numFmtId="0" fontId="59" fillId="0" borderId="0"/>
    <xf numFmtId="0" fontId="169" fillId="0" borderId="0"/>
    <xf numFmtId="0" fontId="2" fillId="12" borderId="16" applyNumberFormat="0" applyFont="0" applyAlignment="0" applyProtection="0"/>
    <xf numFmtId="0" fontId="2" fillId="12" borderId="16" applyNumberFormat="0" applyFont="0" applyAlignment="0" applyProtection="0"/>
    <xf numFmtId="0" fontId="2" fillId="12" borderId="16" applyNumberFormat="0" applyFont="0" applyAlignment="0" applyProtection="0"/>
    <xf numFmtId="0" fontId="31" fillId="12" borderId="16" applyNumberFormat="0" applyFont="0" applyAlignment="0" applyProtection="0"/>
    <xf numFmtId="0" fontId="37" fillId="12" borderId="71" applyNumberFormat="0" applyFont="0" applyAlignment="0" applyProtection="0"/>
    <xf numFmtId="205" fontId="2" fillId="0" borderId="0"/>
    <xf numFmtId="205" fontId="2" fillId="0" borderId="0"/>
    <xf numFmtId="205" fontId="2" fillId="0" borderId="0"/>
    <xf numFmtId="233" fontId="2" fillId="0" borderId="0" applyFont="0"/>
    <xf numFmtId="233" fontId="2" fillId="0" borderId="0" applyFont="0"/>
    <xf numFmtId="233" fontId="2" fillId="0" borderId="0" applyFont="0"/>
    <xf numFmtId="37" fontId="21" fillId="0" borderId="0">
      <alignment horizontal="right" vertical="center"/>
    </xf>
    <xf numFmtId="37" fontId="21" fillId="0" borderId="0">
      <alignment horizontal="right" vertical="center"/>
    </xf>
    <xf numFmtId="0" fontId="55" fillId="3" borderId="37" applyProtection="0">
      <alignment horizontal="center" wrapText="1"/>
      <protection locked="0"/>
    </xf>
    <xf numFmtId="0" fontId="106" fillId="3" borderId="32" applyProtection="0">
      <alignment horizontal="centerContinuous"/>
      <protection locked="0"/>
    </xf>
    <xf numFmtId="0" fontId="91" fillId="18" borderId="25" applyNumberFormat="0" applyAlignment="0" applyProtection="0"/>
    <xf numFmtId="0" fontId="108" fillId="0" borderId="52" applyNumberFormat="0" applyFill="0" applyAlignment="0" applyProtection="0"/>
    <xf numFmtId="234" fontId="181" fillId="0" borderId="0" applyFont="0" applyFill="0" applyBorder="0" applyAlignment="0" applyProtection="0"/>
    <xf numFmtId="235" fontId="181" fillId="0" borderId="0" applyFont="0" applyFill="0" applyBorder="0" applyAlignment="0" applyProtection="0"/>
    <xf numFmtId="236" fontId="181" fillId="0" borderId="0" applyFont="0" applyFill="0" applyBorder="0" applyAlignment="0" applyProtection="0"/>
    <xf numFmtId="237" fontId="181" fillId="0" borderId="0" applyFont="0" applyFill="0" applyBorder="0" applyAlignment="0" applyProtection="0"/>
    <xf numFmtId="238" fontId="181" fillId="0" borderId="0" applyFont="0" applyFill="0" applyBorder="0" applyAlignment="0" applyProtection="0"/>
    <xf numFmtId="239" fontId="181" fillId="0" borderId="0" applyFont="0" applyFill="0" applyBorder="0" applyAlignment="0" applyProtection="0"/>
    <xf numFmtId="240" fontId="181" fillId="0" borderId="0" applyFont="0" applyFill="0" applyBorder="0" applyAlignment="0" applyProtection="0"/>
    <xf numFmtId="241" fontId="181" fillId="0" borderId="0" applyFont="0" applyFill="0" applyBorder="0" applyAlignment="0" applyProtection="0"/>
    <xf numFmtId="242" fontId="181"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0" fontId="196" fillId="0" borderId="19" applyNumberFormat="0" applyFill="0" applyAlignment="0" applyProtection="0"/>
    <xf numFmtId="0" fontId="49" fillId="39" borderId="9" applyNumberFormat="0" applyAlignment="0" applyProtection="0"/>
    <xf numFmtId="0" fontId="225" fillId="0" borderId="2" applyNumberFormat="0" applyFill="0" applyBorder="0" applyAlignment="0" applyProtection="0">
      <protection hidden="1"/>
    </xf>
    <xf numFmtId="0" fontId="225" fillId="0" borderId="2" applyNumberFormat="0" applyFill="0" applyBorder="0" applyAlignment="0" applyProtection="0">
      <protection hidden="1"/>
    </xf>
    <xf numFmtId="0" fontId="225" fillId="0" borderId="2" applyNumberFormat="0" applyFill="0" applyBorder="0" applyAlignment="0" applyProtection="0">
      <protection hidden="1"/>
    </xf>
    <xf numFmtId="0" fontId="225" fillId="0" borderId="2" applyNumberFormat="0" applyFill="0" applyBorder="0" applyAlignment="0" applyProtection="0">
      <protection hidden="1"/>
    </xf>
    <xf numFmtId="0" fontId="210" fillId="0" borderId="0"/>
    <xf numFmtId="0" fontId="39" fillId="15" borderId="0" applyNumberFormat="0" applyBorder="0" applyAlignment="0" applyProtection="0"/>
    <xf numFmtId="4" fontId="150" fillId="59" borderId="40" applyNumberFormat="0" applyProtection="0">
      <alignment vertical="center"/>
    </xf>
    <xf numFmtId="4" fontId="22" fillId="59" borderId="40" applyNumberFormat="0" applyProtection="0">
      <alignment horizontal="left" vertical="center" indent="1"/>
    </xf>
    <xf numFmtId="4" fontId="76" fillId="0" borderId="65" applyNumberFormat="0" applyProtection="0">
      <alignment horizontal="left" vertical="center" indent="1"/>
    </xf>
    <xf numFmtId="0" fontId="2" fillId="0" borderId="0"/>
    <xf numFmtId="4" fontId="76" fillId="0" borderId="65" applyNumberFormat="0" applyProtection="0">
      <alignment horizontal="left" vertical="center" indent="1"/>
    </xf>
    <xf numFmtId="0" fontId="2" fillId="0" borderId="0"/>
    <xf numFmtId="4" fontId="112" fillId="64" borderId="0" applyNumberFormat="0" applyProtection="0">
      <alignment horizontal="left" vertical="center" indent="1"/>
    </xf>
    <xf numFmtId="0" fontId="2" fillId="0" borderId="0"/>
    <xf numFmtId="0" fontId="2" fillId="64" borderId="40" applyNumberFormat="0" applyProtection="0">
      <alignment horizontal="left" vertical="center" indent="1"/>
    </xf>
    <xf numFmtId="0" fontId="2" fillId="0" borderId="0"/>
    <xf numFmtId="0" fontId="2" fillId="64" borderId="40" applyNumberFormat="0" applyProtection="0">
      <alignment horizontal="left" vertical="top" indent="1"/>
    </xf>
    <xf numFmtId="0" fontId="2" fillId="0" borderId="0"/>
    <xf numFmtId="0" fontId="2" fillId="60" borderId="40" applyNumberFormat="0" applyProtection="0">
      <alignment horizontal="left" vertical="center" indent="1"/>
    </xf>
    <xf numFmtId="0" fontId="2" fillId="0" borderId="0"/>
    <xf numFmtId="0" fontId="2" fillId="60" borderId="40" applyNumberFormat="0" applyProtection="0">
      <alignment horizontal="left" vertical="top" indent="1"/>
    </xf>
    <xf numFmtId="0" fontId="2" fillId="0" borderId="0"/>
    <xf numFmtId="0" fontId="2" fillId="65" borderId="40" applyNumberFormat="0" applyProtection="0">
      <alignment horizontal="left" vertical="center" indent="1"/>
    </xf>
    <xf numFmtId="0" fontId="2" fillId="0" borderId="0"/>
    <xf numFmtId="0" fontId="2" fillId="65" borderId="40" applyNumberFormat="0" applyProtection="0">
      <alignment horizontal="left" vertical="top" indent="1"/>
    </xf>
    <xf numFmtId="0" fontId="2" fillId="0" borderId="0"/>
    <xf numFmtId="0" fontId="2" fillId="66" borderId="40" applyNumberFormat="0" applyProtection="0">
      <alignment horizontal="left" vertical="center" indent="1"/>
    </xf>
    <xf numFmtId="0" fontId="2" fillId="0" borderId="0"/>
    <xf numFmtId="0" fontId="2" fillId="66" borderId="40" applyNumberFormat="0" applyProtection="0">
      <alignment horizontal="left" vertical="top" indent="1"/>
    </xf>
    <xf numFmtId="0" fontId="2" fillId="0" borderId="0"/>
    <xf numFmtId="0" fontId="61" fillId="0" borderId="0"/>
    <xf numFmtId="0" fontId="2" fillId="13" borderId="1" applyNumberFormat="0">
      <protection locked="0"/>
    </xf>
    <xf numFmtId="0" fontId="228" fillId="0" borderId="0" applyNumberFormat="0" applyFill="0" applyBorder="0" applyAlignment="0" applyProtection="0"/>
    <xf numFmtId="0" fontId="228" fillId="0" borderId="0" applyNumberFormat="0" applyFill="0" applyBorder="0" applyAlignment="0" applyProtection="0"/>
    <xf numFmtId="4" fontId="167" fillId="66" borderId="40" applyNumberFormat="0" applyProtection="0">
      <alignment horizontal="right" vertical="center"/>
    </xf>
    <xf numFmtId="4" fontId="22" fillId="66" borderId="40" applyNumberFormat="0" applyProtection="0">
      <alignment horizontal="right" vertical="center"/>
    </xf>
    <xf numFmtId="0" fontId="2" fillId="0" borderId="0"/>
    <xf numFmtId="4" fontId="45" fillId="10" borderId="40" applyNumberFormat="0" applyProtection="0">
      <alignment horizontal="left" vertical="center" indent="1"/>
    </xf>
    <xf numFmtId="4" fontId="76" fillId="32" borderId="65" applyNumberFormat="0" applyProtection="0">
      <alignment horizontal="left" vertical="center" indent="1"/>
    </xf>
    <xf numFmtId="4" fontId="150" fillId="65" borderId="40" applyNumberFormat="0" applyProtection="0">
      <alignment horizontal="left" vertical="center" indent="1"/>
    </xf>
    <xf numFmtId="0" fontId="2" fillId="0" borderId="0" applyNumberFormat="0" applyFont="0" applyFill="0" applyBorder="0" applyAlignment="0" applyProtection="0"/>
    <xf numFmtId="0" fontId="2" fillId="0" borderId="0" applyNumberFormat="0" applyFont="0" applyFill="0" applyBorder="0" applyAlignment="0" applyProtection="0"/>
    <xf numFmtId="0" fontId="226" fillId="15" borderId="0" applyNumberFormat="0" applyBorder="0" applyAlignment="0" applyProtection="0"/>
    <xf numFmtId="0" fontId="102" fillId="56" borderId="0" applyNumberFormat="0" applyBorder="0" applyAlignment="0" applyProtection="0"/>
    <xf numFmtId="0" fontId="191" fillId="0" borderId="0" applyNumberFormat="0" applyFill="0" applyBorder="0" applyAlignment="0" applyProtection="0">
      <alignment horizontal="center"/>
    </xf>
    <xf numFmtId="168" fontId="124" fillId="0" borderId="0"/>
    <xf numFmtId="0" fontId="2" fillId="0" borderId="0"/>
    <xf numFmtId="0" fontId="2" fillId="0" borderId="0"/>
    <xf numFmtId="0" fontId="2" fillId="0" borderId="0"/>
    <xf numFmtId="168" fontId="124" fillId="0" borderId="0"/>
    <xf numFmtId="168" fontId="124" fillId="0" borderId="0"/>
    <xf numFmtId="0" fontId="47" fillId="18" borderId="4" applyNumberFormat="0" applyAlignment="0" applyProtection="0"/>
    <xf numFmtId="9" fontId="2" fillId="0" borderId="0" applyFont="0" applyFill="0" applyBorder="0" applyAlignment="0" applyProtection="0"/>
    <xf numFmtId="9" fontId="6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10" fillId="0" borderId="14"/>
    <xf numFmtId="0" fontId="69"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2" fillId="0" borderId="0" applyNumberFormat="0">
      <alignment wrapText="1"/>
    </xf>
    <xf numFmtId="0" fontId="2" fillId="0" borderId="0" applyNumberFormat="0">
      <alignment wrapText="1"/>
    </xf>
    <xf numFmtId="0" fontId="2" fillId="0" borderId="0" applyNumberFormat="0">
      <alignment wrapText="1"/>
    </xf>
    <xf numFmtId="0" fontId="227" fillId="0" borderId="0" applyFill="0" applyBorder="0" applyProtection="0">
      <alignment horizontal="left" vertical="top"/>
    </xf>
    <xf numFmtId="0" fontId="228" fillId="0" borderId="0" applyNumberFormat="0" applyFill="0" applyBorder="0" applyAlignment="0" applyProtection="0"/>
    <xf numFmtId="0" fontId="229" fillId="93" borderId="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99" fillId="0" borderId="26" applyNumberFormat="0" applyFill="0" applyAlignment="0" applyProtection="0"/>
    <xf numFmtId="0" fontId="200" fillId="0" borderId="27" applyNumberFormat="0" applyFill="0" applyAlignment="0" applyProtection="0"/>
    <xf numFmtId="0" fontId="201" fillId="0" borderId="28" applyNumberFormat="0" applyFill="0" applyAlignment="0" applyProtection="0"/>
    <xf numFmtId="0" fontId="201" fillId="0" borderId="0" applyNumberFormat="0" applyFill="0" applyBorder="0" applyAlignment="0" applyProtection="0"/>
    <xf numFmtId="0" fontId="164" fillId="0" borderId="0" applyNumberFormat="0" applyFill="0" applyBorder="0" applyAlignment="0" applyProtection="0"/>
    <xf numFmtId="0" fontId="230" fillId="18" borderId="2"/>
    <xf numFmtId="0" fontId="231" fillId="0" borderId="68">
      <protection locked="0"/>
    </xf>
    <xf numFmtId="0" fontId="231" fillId="0" borderId="68">
      <protection locked="0"/>
    </xf>
    <xf numFmtId="0" fontId="231" fillId="0" borderId="68">
      <protection locked="0"/>
    </xf>
    <xf numFmtId="0" fontId="108" fillId="0" borderId="52" applyNumberFormat="0" applyFill="0" applyAlignment="0" applyProtection="0"/>
    <xf numFmtId="0" fontId="108" fillId="0" borderId="52" applyNumberFormat="0" applyFill="0" applyAlignment="0" applyProtection="0"/>
    <xf numFmtId="0" fontId="108" fillId="0" borderId="52" applyNumberFormat="0" applyFill="0" applyAlignment="0" applyProtection="0"/>
    <xf numFmtId="0" fontId="108" fillId="0" borderId="52" applyNumberFormat="0" applyFill="0" applyAlignment="0" applyProtection="0"/>
    <xf numFmtId="0" fontId="108" fillId="0" borderId="52" applyNumberFormat="0" applyFill="0" applyAlignment="0" applyProtection="0"/>
    <xf numFmtId="0" fontId="108" fillId="0" borderId="52" applyNumberFormat="0" applyFill="0" applyAlignment="0" applyProtection="0"/>
    <xf numFmtId="0" fontId="219" fillId="0" borderId="72"/>
    <xf numFmtId="0" fontId="219" fillId="0" borderId="14"/>
    <xf numFmtId="0" fontId="108" fillId="0" borderId="52" applyNumberFormat="0" applyFill="0" applyAlignment="0" applyProtection="0"/>
    <xf numFmtId="0" fontId="41" fillId="19" borderId="4" applyNumberFormat="0" applyAlignment="0" applyProtection="0"/>
    <xf numFmtId="0" fontId="121" fillId="0" borderId="0" applyNumberFormat="0" applyFill="0" applyBorder="0" applyAlignment="0" applyProtection="0"/>
    <xf numFmtId="0" fontId="159" fillId="0" borderId="10" applyNumberFormat="0" applyFill="0" applyAlignment="0" applyProtection="0"/>
    <xf numFmtId="0" fontId="160" fillId="0" borderId="73" applyNumberFormat="0" applyFill="0" applyAlignment="0" applyProtection="0"/>
    <xf numFmtId="0" fontId="161" fillId="0" borderId="74" applyNumberFormat="0" applyFill="0" applyAlignment="0" applyProtection="0"/>
    <xf numFmtId="0" fontId="161" fillId="0" borderId="0" applyNumberFormat="0" applyFill="0" applyBorder="0" applyAlignment="0" applyProtection="0"/>
    <xf numFmtId="0" fontId="39" fillId="15" borderId="0" applyNumberFormat="0" applyBorder="0" applyAlignment="0" applyProtection="0"/>
    <xf numFmtId="0" fontId="75" fillId="48" borderId="0" applyNumberFormat="0" applyBorder="0" applyAlignment="0" applyProtection="0"/>
    <xf numFmtId="0" fontId="72" fillId="0" borderId="19" applyNumberFormat="0" applyFill="0" applyAlignment="0" applyProtection="0"/>
    <xf numFmtId="0" fontId="163" fillId="0" borderId="0" applyNumberFormat="0" applyFill="0" applyBorder="0" applyAlignment="0" applyProtection="0"/>
    <xf numFmtId="0" fontId="70" fillId="0" borderId="0" applyNumberFormat="0" applyFill="0" applyBorder="0" applyAlignment="0" applyProtection="0"/>
    <xf numFmtId="243" fontId="181" fillId="0" borderId="0" applyFont="0" applyFill="0" applyBorder="0" applyAlignment="0" applyProtection="0"/>
    <xf numFmtId="244" fontId="181" fillId="0" borderId="0" applyFont="0" applyFill="0" applyBorder="0" applyAlignment="0" applyProtection="0"/>
    <xf numFmtId="245" fontId="181" fillId="0" borderId="0" applyFont="0" applyFill="0" applyBorder="0" applyAlignment="0" applyProtection="0"/>
    <xf numFmtId="246" fontId="181" fillId="0" borderId="0" applyFont="0" applyFill="0" applyBorder="0" applyAlignment="0" applyProtection="0"/>
    <xf numFmtId="247" fontId="181" fillId="0" borderId="0" applyFont="0" applyFill="0" applyBorder="0" applyAlignment="0" applyProtection="0"/>
    <xf numFmtId="248" fontId="181" fillId="0" borderId="0" applyFont="0" applyFill="0" applyBorder="0" applyAlignment="0" applyProtection="0"/>
    <xf numFmtId="249" fontId="181" fillId="0" borderId="0" applyFont="0" applyFill="0" applyBorder="0" applyAlignment="0" applyProtection="0"/>
    <xf numFmtId="250" fontId="181" fillId="0" borderId="0" applyFont="0" applyFill="0" applyBorder="0" applyAlignment="0" applyProtection="0"/>
    <xf numFmtId="0" fontId="18" fillId="0" borderId="0"/>
    <xf numFmtId="251" fontId="211" fillId="0" borderId="61" applyFont="0" applyFill="0" applyBorder="0" applyAlignment="0">
      <alignment horizontal="centerContinuous"/>
    </xf>
    <xf numFmtId="252" fontId="232" fillId="0" borderId="61" applyFont="0" applyFill="0" applyBorder="0" applyAlignment="0">
      <alignment horizontal="centerContinuous"/>
    </xf>
    <xf numFmtId="0" fontId="233" fillId="39" borderId="9" applyNumberFormat="0" applyAlignment="0" applyProtection="0"/>
    <xf numFmtId="0" fontId="189" fillId="23" borderId="0" applyNumberFormat="0" applyBorder="0" applyAlignment="0" applyProtection="0"/>
    <xf numFmtId="0" fontId="189" fillId="27" borderId="0" applyNumberFormat="0" applyBorder="0" applyAlignment="0" applyProtection="0"/>
    <xf numFmtId="0" fontId="189" fillId="17" borderId="0" applyNumberFormat="0" applyBorder="0" applyAlignment="0" applyProtection="0"/>
    <xf numFmtId="0" fontId="189" fillId="31" borderId="0" applyNumberFormat="0" applyBorder="0" applyAlignment="0" applyProtection="0"/>
    <xf numFmtId="0" fontId="189" fillId="32" borderId="0" applyNumberFormat="0" applyBorder="0" applyAlignment="0" applyProtection="0"/>
    <xf numFmtId="0" fontId="189" fillId="35" borderId="0" applyNumberFormat="0" applyBorder="0" applyAlignment="0" applyProtection="0"/>
    <xf numFmtId="0" fontId="234" fillId="19" borderId="4" applyNumberFormat="0" applyAlignment="0" applyProtection="0"/>
    <xf numFmtId="0" fontId="235" fillId="18" borderId="25" applyNumberFormat="0" applyAlignment="0" applyProtection="0"/>
    <xf numFmtId="0" fontId="236" fillId="18" borderId="4" applyNumberFormat="0" applyAlignment="0" applyProtection="0"/>
    <xf numFmtId="0" fontId="237" fillId="0" borderId="26" applyNumberFormat="0" applyFill="0" applyAlignment="0" applyProtection="0"/>
    <xf numFmtId="0" fontId="238" fillId="0" borderId="27" applyNumberFormat="0" applyFill="0" applyAlignment="0" applyProtection="0"/>
    <xf numFmtId="0" fontId="239" fillId="0" borderId="28" applyNumberFormat="0" applyFill="0" applyAlignment="0" applyProtection="0"/>
    <xf numFmtId="0" fontId="239" fillId="0" borderId="0" applyNumberFormat="0" applyFill="0" applyBorder="0" applyAlignment="0" applyProtection="0"/>
    <xf numFmtId="0" fontId="240" fillId="0" borderId="52" applyNumberFormat="0" applyFill="0" applyAlignment="0" applyProtection="0"/>
    <xf numFmtId="0" fontId="241" fillId="39" borderId="9" applyNumberFormat="0" applyAlignment="0" applyProtection="0"/>
    <xf numFmtId="0" fontId="242" fillId="0" borderId="0" applyNumberFormat="0" applyFill="0" applyBorder="0" applyAlignment="0" applyProtection="0"/>
    <xf numFmtId="0" fontId="243" fillId="56" borderId="0" applyNumberFormat="0" applyBorder="0" applyAlignment="0" applyProtection="0"/>
    <xf numFmtId="0" fontId="224" fillId="0" borderId="0">
      <alignment horizontal="left"/>
    </xf>
    <xf numFmtId="0" fontId="168" fillId="0" borderId="0"/>
    <xf numFmtId="0" fontId="168" fillId="0" borderId="0"/>
    <xf numFmtId="0" fontId="244" fillId="0" borderId="0"/>
    <xf numFmtId="0" fontId="76" fillId="0" borderId="0"/>
    <xf numFmtId="0" fontId="166" fillId="0" borderId="0"/>
    <xf numFmtId="0" fontId="245" fillId="15" borderId="0" applyNumberFormat="0" applyBorder="0" applyAlignment="0" applyProtection="0"/>
    <xf numFmtId="0" fontId="246" fillId="0" borderId="0" applyNumberFormat="0" applyFill="0" applyBorder="0" applyAlignment="0" applyProtection="0"/>
    <xf numFmtId="0" fontId="181" fillId="12" borderId="16" applyNumberFormat="0" applyFont="0" applyAlignment="0" applyProtection="0"/>
    <xf numFmtId="0" fontId="247" fillId="0" borderId="19" applyNumberFormat="0" applyFill="0" applyAlignment="0" applyProtection="0"/>
    <xf numFmtId="0" fontId="181" fillId="0" borderId="0"/>
    <xf numFmtId="0" fontId="248" fillId="0" borderId="0" applyNumberFormat="0" applyFill="0" applyBorder="0" applyAlignment="0" applyProtection="0"/>
    <xf numFmtId="253" fontId="168" fillId="0" borderId="0" applyFont="0" applyFill="0" applyBorder="0" applyAlignment="0" applyProtection="0"/>
    <xf numFmtId="224" fontId="168" fillId="0" borderId="0" applyFont="0" applyFill="0" applyBorder="0" applyAlignment="0" applyProtection="0"/>
    <xf numFmtId="43" fontId="166" fillId="0" borderId="0" applyFont="0" applyFill="0" applyBorder="0" applyAlignment="0" applyProtection="0"/>
    <xf numFmtId="0" fontId="249" fillId="48"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80" borderId="0" applyNumberFormat="0" applyBorder="0" applyAlignment="0" applyProtection="0"/>
    <xf numFmtId="0" fontId="35" fillId="80" borderId="0" applyNumberFormat="0" applyBorder="0" applyAlignment="0" applyProtection="0"/>
    <xf numFmtId="0" fontId="35" fillId="80" borderId="0" applyNumberFormat="0" applyBorder="0" applyAlignment="0" applyProtection="0"/>
    <xf numFmtId="0" fontId="35" fillId="81" borderId="0" applyNumberFormat="0" applyBorder="0" applyAlignment="0" applyProtection="0"/>
    <xf numFmtId="0" fontId="35" fillId="81" borderId="0" applyNumberFormat="0" applyBorder="0" applyAlignment="0" applyProtection="0"/>
    <xf numFmtId="0" fontId="35" fillId="81" borderId="0" applyNumberFormat="0" applyBorder="0" applyAlignment="0" applyProtection="0"/>
    <xf numFmtId="0" fontId="35" fillId="82" borderId="0" applyNumberFormat="0" applyBorder="0" applyAlignment="0" applyProtection="0"/>
    <xf numFmtId="0" fontId="35" fillId="82" borderId="0" applyNumberFormat="0" applyBorder="0" applyAlignment="0" applyProtection="0"/>
    <xf numFmtId="0" fontId="35" fillId="82" borderId="0" applyNumberFormat="0" applyBorder="0" applyAlignment="0" applyProtection="0"/>
    <xf numFmtId="0" fontId="181" fillId="0" borderId="0"/>
    <xf numFmtId="0" fontId="181" fillId="0" borderId="0"/>
    <xf numFmtId="14" fontId="3" fillId="49" borderId="59">
      <alignment horizontal="center" vertical="center" wrapText="1"/>
    </xf>
    <xf numFmtId="14" fontId="3" fillId="49" borderId="59">
      <alignment horizontal="center" vertical="center" wrapText="1"/>
    </xf>
    <xf numFmtId="14" fontId="3" fillId="49" borderId="59">
      <alignment horizontal="center" vertical="center" wrapText="1"/>
    </xf>
    <xf numFmtId="0" fontId="162" fillId="34" borderId="4" applyNumberFormat="0" applyAlignment="0" applyProtection="0"/>
    <xf numFmtId="0" fontId="162" fillId="34" borderId="4" applyNumberFormat="0" applyAlignment="0" applyProtection="0"/>
    <xf numFmtId="0" fontId="162" fillId="34" borderId="4" applyNumberFormat="0" applyAlignment="0" applyProtection="0"/>
    <xf numFmtId="0" fontId="162" fillId="34" borderId="4" applyNumberFormat="0" applyAlignment="0" applyProtection="0"/>
    <xf numFmtId="0" fontId="162" fillId="34" borderId="4" applyNumberFormat="0" applyAlignment="0" applyProtection="0"/>
    <xf numFmtId="14" fontId="3" fillId="49" borderId="59">
      <alignment horizontal="center" vertical="center" wrapText="1"/>
    </xf>
    <xf numFmtId="14" fontId="3" fillId="49" borderId="59">
      <alignment horizontal="center" vertical="center" wrapText="1"/>
    </xf>
    <xf numFmtId="0" fontId="181" fillId="0" borderId="0"/>
    <xf numFmtId="0" fontId="181" fillId="0" borderId="0"/>
    <xf numFmtId="0" fontId="181" fillId="0" borderId="0"/>
    <xf numFmtId="0" fontId="61" fillId="0" borderId="0"/>
    <xf numFmtId="0" fontId="35" fillId="82" borderId="0" applyNumberFormat="0" applyBorder="0" applyAlignment="0" applyProtection="0"/>
    <xf numFmtId="0" fontId="35" fillId="82" borderId="0" applyNumberFormat="0" applyBorder="0" applyAlignment="0" applyProtection="0"/>
    <xf numFmtId="0" fontId="35" fillId="81" borderId="0" applyNumberFormat="0" applyBorder="0" applyAlignment="0" applyProtection="0"/>
    <xf numFmtId="0" fontId="35" fillId="81" borderId="0" applyNumberFormat="0" applyBorder="0" applyAlignment="0" applyProtection="0"/>
    <xf numFmtId="0" fontId="35" fillId="80" borderId="0" applyNumberFormat="0" applyBorder="0" applyAlignment="0" applyProtection="0"/>
    <xf numFmtId="0" fontId="35" fillId="80"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79" borderId="0" applyNumberFormat="0" applyBorder="0" applyAlignment="0" applyProtection="0"/>
    <xf numFmtId="0" fontId="55" fillId="3" borderId="37" applyProtection="0">
      <alignment horizontal="center" wrapText="1"/>
      <protection locked="0"/>
    </xf>
    <xf numFmtId="0" fontId="106" fillId="3" borderId="32" applyProtection="0">
      <alignment horizontal="centerContinuous"/>
      <protection locked="0"/>
    </xf>
    <xf numFmtId="0" fontId="35" fillId="79" borderId="0" applyNumberFormat="0" applyBorder="0" applyAlignment="0" applyProtection="0"/>
    <xf numFmtId="0" fontId="55" fillId="3" borderId="37" applyProtection="0">
      <alignment horizontal="center" wrapText="1"/>
      <protection locked="0"/>
    </xf>
    <xf numFmtId="0" fontId="106" fillId="3" borderId="32" applyProtection="0">
      <alignment horizontal="centerContinuous"/>
      <protection locked="0"/>
    </xf>
    <xf numFmtId="0" fontId="55" fillId="3" borderId="37" applyProtection="0">
      <alignment horizontal="center" wrapText="1"/>
      <protection locked="0"/>
    </xf>
    <xf numFmtId="0" fontId="106" fillId="3" borderId="32" applyProtection="0">
      <alignment horizontal="centerContinuous"/>
      <protection locked="0"/>
    </xf>
    <xf numFmtId="0" fontId="35" fillId="77" borderId="0" applyNumberFormat="0" applyBorder="0" applyAlignment="0" applyProtection="0"/>
    <xf numFmtId="0" fontId="35" fillId="77" borderId="0" applyNumberFormat="0" applyBorder="0" applyAlignment="0" applyProtection="0"/>
    <xf numFmtId="0" fontId="59" fillId="2" borderId="0"/>
    <xf numFmtId="0" fontId="59" fillId="2" borderId="0"/>
    <xf numFmtId="4" fontId="258" fillId="13" borderId="65" applyNumberFormat="0" applyProtection="0">
      <alignment horizontal="right" vertical="center"/>
    </xf>
    <xf numFmtId="4" fontId="257" fillId="67" borderId="14" applyNumberFormat="0" applyProtection="0">
      <alignment horizontal="left" vertical="center" indent="1"/>
    </xf>
    <xf numFmtId="0" fontId="256" fillId="10" borderId="40" applyNumberFormat="0" applyProtection="0">
      <alignment horizontal="left" vertical="top" indent="1"/>
    </xf>
    <xf numFmtId="4" fontId="254" fillId="2" borderId="65" applyNumberFormat="0" applyProtection="0">
      <alignment horizontal="right" vertical="center"/>
    </xf>
    <xf numFmtId="0" fontId="256" fillId="12" borderId="40" applyNumberFormat="0" applyProtection="0">
      <alignment horizontal="left" vertical="top" indent="1"/>
    </xf>
    <xf numFmtId="4" fontId="256" fillId="18" borderId="40" applyNumberFormat="0" applyProtection="0">
      <alignment horizontal="left" vertical="center" indent="1"/>
    </xf>
    <xf numFmtId="4" fontId="256" fillId="12" borderId="40" applyNumberFormat="0" applyProtection="0">
      <alignment vertical="center"/>
    </xf>
    <xf numFmtId="0" fontId="59" fillId="13" borderId="77" applyNumberFormat="0">
      <protection locked="0"/>
    </xf>
    <xf numFmtId="0" fontId="59" fillId="13" borderId="77" applyNumberFormat="0">
      <protection locked="0"/>
    </xf>
    <xf numFmtId="0" fontId="59" fillId="13" borderId="77" applyNumberFormat="0">
      <protection locked="0"/>
    </xf>
    <xf numFmtId="0" fontId="59" fillId="13" borderId="77" applyNumberFormat="0">
      <protection locked="0"/>
    </xf>
    <xf numFmtId="0" fontId="59" fillId="13" borderId="77" applyNumberFormat="0">
      <protection locked="0"/>
    </xf>
    <xf numFmtId="0" fontId="59" fillId="13" borderId="77" applyNumberFormat="0">
      <protection locked="0"/>
    </xf>
    <xf numFmtId="0" fontId="59" fillId="13" borderId="77" applyNumberFormat="0">
      <protection locked="0"/>
    </xf>
    <xf numFmtId="0" fontId="59" fillId="13" borderId="77" applyNumberFormat="0">
      <protection locked="0"/>
    </xf>
    <xf numFmtId="0" fontId="59" fillId="13" borderId="77" applyNumberFormat="0">
      <protection locked="0"/>
    </xf>
    <xf numFmtId="0" fontId="59" fillId="41" borderId="40" applyNumberFormat="0" applyProtection="0">
      <alignment horizontal="left" vertical="top" indent="1"/>
    </xf>
    <xf numFmtId="0" fontId="59" fillId="41" borderId="40" applyNumberFormat="0" applyProtection="0">
      <alignment horizontal="left" vertical="top" indent="1"/>
    </xf>
    <xf numFmtId="0" fontId="59" fillId="41" borderId="40" applyNumberFormat="0" applyProtection="0">
      <alignment horizontal="left" vertical="top" indent="1"/>
    </xf>
    <xf numFmtId="0" fontId="59" fillId="41" borderId="40" applyNumberFormat="0" applyProtection="0">
      <alignment horizontal="left" vertical="top" indent="1"/>
    </xf>
    <xf numFmtId="0" fontId="59" fillId="41" borderId="40" applyNumberFormat="0" applyProtection="0">
      <alignment horizontal="left" vertical="top" indent="1"/>
    </xf>
    <xf numFmtId="0" fontId="59" fillId="41" borderId="40" applyNumberFormat="0" applyProtection="0">
      <alignment horizontal="left" vertical="top" indent="1"/>
    </xf>
    <xf numFmtId="0" fontId="59" fillId="41" borderId="40" applyNumberFormat="0" applyProtection="0">
      <alignment horizontal="left" vertical="top" indent="1"/>
    </xf>
    <xf numFmtId="0" fontId="59" fillId="41" borderId="40" applyNumberFormat="0" applyProtection="0">
      <alignment horizontal="left" vertical="top" indent="1"/>
    </xf>
    <xf numFmtId="0" fontId="59" fillId="41" borderId="40" applyNumberFormat="0" applyProtection="0">
      <alignment horizontal="left" vertical="top" indent="1"/>
    </xf>
    <xf numFmtId="0" fontId="76" fillId="41" borderId="65" applyNumberFormat="0" applyProtection="0">
      <alignment horizontal="left" vertical="center" indent="1"/>
    </xf>
    <xf numFmtId="0" fontId="59" fillId="14" borderId="40" applyNumberFormat="0" applyProtection="0">
      <alignment horizontal="left" vertical="top" indent="1"/>
    </xf>
    <xf numFmtId="0" fontId="59" fillId="14" borderId="40" applyNumberFormat="0" applyProtection="0">
      <alignment horizontal="left" vertical="top" indent="1"/>
    </xf>
    <xf numFmtId="0" fontId="59" fillId="14" borderId="40" applyNumberFormat="0" applyProtection="0">
      <alignment horizontal="left" vertical="top" indent="1"/>
    </xf>
    <xf numFmtId="0" fontId="59" fillId="14" borderId="40" applyNumberFormat="0" applyProtection="0">
      <alignment horizontal="left" vertical="top" indent="1"/>
    </xf>
    <xf numFmtId="0" fontId="59" fillId="14" borderId="40" applyNumberFormat="0" applyProtection="0">
      <alignment horizontal="left" vertical="top" indent="1"/>
    </xf>
    <xf numFmtId="0" fontId="59" fillId="14" borderId="40" applyNumberFormat="0" applyProtection="0">
      <alignment horizontal="left" vertical="top" indent="1"/>
    </xf>
    <xf numFmtId="0" fontId="59" fillId="14" borderId="40" applyNumberFormat="0" applyProtection="0">
      <alignment horizontal="left" vertical="top" indent="1"/>
    </xf>
    <xf numFmtId="0" fontId="59" fillId="14" borderId="40" applyNumberFormat="0" applyProtection="0">
      <alignment horizontal="left" vertical="top" indent="1"/>
    </xf>
    <xf numFmtId="0" fontId="59" fillId="14" borderId="40" applyNumberFormat="0" applyProtection="0">
      <alignment horizontal="left" vertical="top" indent="1"/>
    </xf>
    <xf numFmtId="0" fontId="76" fillId="14" borderId="65" applyNumberFormat="0" applyProtection="0">
      <alignment horizontal="left" vertical="center" indent="1"/>
    </xf>
    <xf numFmtId="0" fontId="59" fillId="10" borderId="40" applyNumberFormat="0" applyProtection="0">
      <alignment horizontal="left" vertical="top" indent="1"/>
    </xf>
    <xf numFmtId="0" fontId="59" fillId="10" borderId="40" applyNumberFormat="0" applyProtection="0">
      <alignment horizontal="left" vertical="top" indent="1"/>
    </xf>
    <xf numFmtId="0" fontId="59" fillId="10" borderId="40" applyNumberFormat="0" applyProtection="0">
      <alignment horizontal="left" vertical="top" indent="1"/>
    </xf>
    <xf numFmtId="0" fontId="59" fillId="10" borderId="40" applyNumberFormat="0" applyProtection="0">
      <alignment horizontal="left" vertical="top" indent="1"/>
    </xf>
    <xf numFmtId="0" fontId="59" fillId="10" borderId="40" applyNumberFormat="0" applyProtection="0">
      <alignment horizontal="left" vertical="top" indent="1"/>
    </xf>
    <xf numFmtId="0" fontId="59" fillId="10" borderId="40" applyNumberFormat="0" applyProtection="0">
      <alignment horizontal="left" vertical="top" indent="1"/>
    </xf>
    <xf numFmtId="0" fontId="59" fillId="10" borderId="40" applyNumberFormat="0" applyProtection="0">
      <alignment horizontal="left" vertical="top" indent="1"/>
    </xf>
    <xf numFmtId="0" fontId="59" fillId="10" borderId="40" applyNumberFormat="0" applyProtection="0">
      <alignment horizontal="left" vertical="top" indent="1"/>
    </xf>
    <xf numFmtId="0" fontId="59" fillId="10" borderId="40" applyNumberFormat="0" applyProtection="0">
      <alignment horizontal="left" vertical="top" indent="1"/>
    </xf>
    <xf numFmtId="0" fontId="76" fillId="53" borderId="65" applyNumberFormat="0" applyProtection="0">
      <alignment horizontal="left" vertical="center" indent="1"/>
    </xf>
    <xf numFmtId="0" fontId="59" fillId="16" borderId="40" applyNumberFormat="0" applyProtection="0">
      <alignment horizontal="left" vertical="top" indent="1"/>
    </xf>
    <xf numFmtId="0" fontId="59" fillId="16" borderId="40" applyNumberFormat="0" applyProtection="0">
      <alignment horizontal="left" vertical="top" indent="1"/>
    </xf>
    <xf numFmtId="0" fontId="59" fillId="16" borderId="40" applyNumberFormat="0" applyProtection="0">
      <alignment horizontal="left" vertical="top" indent="1"/>
    </xf>
    <xf numFmtId="0" fontId="59" fillId="16" borderId="40" applyNumberFormat="0" applyProtection="0">
      <alignment horizontal="left" vertical="top" indent="1"/>
    </xf>
    <xf numFmtId="0" fontId="59" fillId="16" borderId="40" applyNumberFormat="0" applyProtection="0">
      <alignment horizontal="left" vertical="top" indent="1"/>
    </xf>
    <xf numFmtId="0" fontId="59" fillId="16" borderId="40" applyNumberFormat="0" applyProtection="0">
      <alignment horizontal="left" vertical="top" indent="1"/>
    </xf>
    <xf numFmtId="0" fontId="59" fillId="16" borderId="40" applyNumberFormat="0" applyProtection="0">
      <alignment horizontal="left" vertical="top" indent="1"/>
    </xf>
    <xf numFmtId="0" fontId="59" fillId="16" borderId="40" applyNumberFormat="0" applyProtection="0">
      <alignment horizontal="left" vertical="top" indent="1"/>
    </xf>
    <xf numFmtId="0" fontId="59" fillId="16" borderId="40" applyNumberFormat="0" applyProtection="0">
      <alignment horizontal="left" vertical="top" indent="1"/>
    </xf>
    <xf numFmtId="0" fontId="76" fillId="18" borderId="65" applyNumberFormat="0" applyProtection="0">
      <alignment horizontal="left" vertical="center" indent="1"/>
    </xf>
    <xf numFmtId="4" fontId="76" fillId="10" borderId="14" applyNumberFormat="0" applyProtection="0">
      <alignment horizontal="left" vertical="center" indent="1"/>
    </xf>
    <xf numFmtId="4" fontId="76" fillId="41" borderId="14" applyNumberFormat="0" applyProtection="0">
      <alignment horizontal="left" vertical="center" indent="1"/>
    </xf>
    <xf numFmtId="4" fontId="76" fillId="10" borderId="65" applyNumberFormat="0" applyProtection="0">
      <alignment horizontal="right" vertical="center"/>
    </xf>
    <xf numFmtId="4" fontId="37" fillId="16" borderId="14" applyNumberFormat="0" applyProtection="0">
      <alignment horizontal="left" vertical="center" indent="1"/>
    </xf>
    <xf numFmtId="0" fontId="74" fillId="0" borderId="76" applyNumberFormat="0" applyFill="0" applyAlignment="0" applyProtection="0"/>
    <xf numFmtId="4" fontId="76" fillId="63" borderId="14" applyNumberFormat="0" applyProtection="0">
      <alignment horizontal="left" vertical="center" indent="1"/>
    </xf>
    <xf numFmtId="4" fontId="76" fillId="62" borderId="65" applyNumberFormat="0" applyProtection="0">
      <alignment horizontal="right" vertical="center"/>
    </xf>
    <xf numFmtId="4" fontId="76" fillId="55" borderId="65" applyNumberFormat="0" applyProtection="0">
      <alignment horizontal="right" vertical="center"/>
    </xf>
    <xf numFmtId="4" fontId="76" fillId="17" borderId="65" applyNumberFormat="0" applyProtection="0">
      <alignment horizontal="right" vertical="center"/>
    </xf>
    <xf numFmtId="4" fontId="76" fillId="35" borderId="65" applyNumberFormat="0" applyProtection="0">
      <alignment horizontal="right" vertical="center"/>
    </xf>
    <xf numFmtId="4" fontId="76" fillId="61" borderId="65" applyNumberFormat="0" applyProtection="0">
      <alignment horizontal="right" vertical="center"/>
    </xf>
    <xf numFmtId="4" fontId="76" fillId="54" borderId="65" applyNumberFormat="0" applyProtection="0">
      <alignment horizontal="right" vertical="center"/>
    </xf>
    <xf numFmtId="4" fontId="76" fillId="27" borderId="14" applyNumberFormat="0" applyProtection="0">
      <alignment horizontal="right" vertical="center"/>
    </xf>
    <xf numFmtId="4" fontId="76" fillId="93" borderId="65" applyNumberFormat="0" applyProtection="0">
      <alignment horizontal="right" vertical="center"/>
    </xf>
    <xf numFmtId="4" fontId="76" fillId="15" borderId="65" applyNumberFormat="0" applyProtection="0">
      <alignment horizontal="right" vertical="center"/>
    </xf>
    <xf numFmtId="4" fontId="76" fillId="0" borderId="65" applyNumberFormat="0" applyProtection="0">
      <alignment horizontal="left" vertical="center" indent="1"/>
    </xf>
    <xf numFmtId="0" fontId="255" fillId="56" borderId="40" applyNumberFormat="0" applyProtection="0">
      <alignment horizontal="left" vertical="top" indent="1"/>
    </xf>
    <xf numFmtId="4" fontId="76" fillId="59" borderId="65" applyNumberFormat="0" applyProtection="0">
      <alignment horizontal="left" vertical="center" indent="1"/>
    </xf>
    <xf numFmtId="4" fontId="254" fillId="59" borderId="65" applyNumberFormat="0" applyProtection="0">
      <alignment vertical="center"/>
    </xf>
    <xf numFmtId="4" fontId="76" fillId="56" borderId="65" applyNumberFormat="0" applyProtection="0">
      <alignment vertical="center"/>
    </xf>
    <xf numFmtId="0" fontId="142" fillId="110" borderId="25" applyNumberFormat="0" applyAlignment="0" applyProtection="0"/>
    <xf numFmtId="0" fontId="59" fillId="33" borderId="65" applyNumberFormat="0" applyFont="0" applyAlignment="0" applyProtection="0"/>
    <xf numFmtId="0" fontId="59" fillId="33" borderId="65" applyNumberFormat="0" applyFont="0" applyAlignment="0" applyProtection="0"/>
    <xf numFmtId="0" fontId="59" fillId="33" borderId="65" applyNumberFormat="0" applyFont="0" applyAlignment="0" applyProtection="0"/>
    <xf numFmtId="0" fontId="59" fillId="33" borderId="65" applyNumberFormat="0" applyFont="0" applyAlignment="0" applyProtection="0"/>
    <xf numFmtId="0" fontId="59" fillId="33" borderId="65" applyNumberFormat="0" applyFont="0" applyAlignment="0" applyProtection="0"/>
    <xf numFmtId="0" fontId="59" fillId="33" borderId="65" applyNumberFormat="0" applyFont="0" applyAlignment="0" applyProtection="0"/>
    <xf numFmtId="0" fontId="59" fillId="33" borderId="65" applyNumberFormat="0" applyFont="0" applyAlignment="0" applyProtection="0"/>
    <xf numFmtId="0" fontId="59" fillId="33" borderId="65" applyNumberFormat="0" applyFont="0" applyAlignment="0" applyProtection="0"/>
    <xf numFmtId="0" fontId="59" fillId="33" borderId="65" applyNumberFormat="0" applyFont="0" applyAlignment="0" applyProtection="0"/>
    <xf numFmtId="0" fontId="162" fillId="34" borderId="65" applyNumberFormat="0" applyAlignment="0" applyProtection="0"/>
    <xf numFmtId="0" fontId="253" fillId="110" borderId="65" applyNumberFormat="0" applyAlignment="0" applyProtection="0"/>
    <xf numFmtId="0" fontId="59" fillId="2" borderId="0"/>
    <xf numFmtId="0" fontId="59" fillId="2" borderId="0"/>
    <xf numFmtId="0" fontId="59" fillId="2" borderId="0"/>
    <xf numFmtId="0" fontId="59" fillId="2" borderId="0"/>
    <xf numFmtId="0" fontId="59" fillId="2" borderId="0"/>
    <xf numFmtId="0" fontId="59" fillId="2" borderId="0"/>
    <xf numFmtId="0" fontId="59" fillId="2" borderId="0"/>
    <xf numFmtId="0" fontId="59" fillId="2" borderId="0"/>
    <xf numFmtId="0" fontId="59" fillId="2" borderId="0"/>
    <xf numFmtId="0" fontId="59" fillId="2" borderId="0"/>
    <xf numFmtId="0" fontId="59" fillId="2" borderId="0"/>
    <xf numFmtId="0" fontId="59" fillId="2" borderId="0"/>
    <xf numFmtId="0" fontId="59" fillId="2" borderId="0"/>
    <xf numFmtId="9" fontId="250" fillId="0" borderId="0" applyFont="0" applyFill="0" applyBorder="0" applyAlignment="0" applyProtection="0"/>
    <xf numFmtId="0" fontId="59" fillId="2" borderId="0"/>
    <xf numFmtId="0" fontId="59" fillId="2" borderId="0"/>
    <xf numFmtId="0" fontId="59" fillId="2" borderId="0"/>
    <xf numFmtId="0" fontId="59" fillId="2" borderId="0"/>
    <xf numFmtId="0" fontId="250" fillId="0" borderId="0"/>
    <xf numFmtId="0" fontId="35" fillId="77" borderId="0" applyNumberFormat="0" applyBorder="0" applyAlignment="0" applyProtection="0"/>
    <xf numFmtId="0" fontId="35" fillId="79" borderId="0" applyNumberFormat="0" applyBorder="0" applyAlignment="0" applyProtection="0"/>
    <xf numFmtId="0" fontId="35" fillId="100" borderId="0" applyNumberFormat="0" applyBorder="0" applyAlignment="0" applyProtection="0"/>
    <xf numFmtId="0" fontId="35" fillId="101" borderId="0" applyNumberFormat="0" applyBorder="0" applyAlignment="0" applyProtection="0"/>
    <xf numFmtId="0" fontId="35" fillId="102" borderId="0" applyNumberFormat="0" applyBorder="0" applyAlignment="0" applyProtection="0"/>
    <xf numFmtId="0" fontId="35" fillId="103" borderId="0" applyNumberFormat="0" applyBorder="0" applyAlignment="0" applyProtection="0"/>
    <xf numFmtId="0" fontId="56" fillId="101" borderId="9" applyNumberFormat="0" applyAlignment="0" applyProtection="0"/>
    <xf numFmtId="165" fontId="250" fillId="0" borderId="0" applyFont="0" applyFill="0" applyBorder="0" applyAlignment="0" applyProtection="0"/>
    <xf numFmtId="0" fontId="250" fillId="0" borderId="0"/>
    <xf numFmtId="0" fontId="128" fillId="0" borderId="44" applyNumberFormat="0" applyAlignment="0" applyProtection="0">
      <alignment horizontal="left" vertical="top"/>
    </xf>
    <xf numFmtId="0" fontId="42" fillId="0" borderId="44" applyNumberFormat="0" applyAlignment="0" applyProtection="0"/>
    <xf numFmtId="0" fontId="2" fillId="115" borderId="25" applyNumberFormat="0" applyProtection="0">
      <alignment horizontal="left" vertical="center" indent="1"/>
    </xf>
    <xf numFmtId="4" fontId="114" fillId="87" borderId="25" applyNumberFormat="0" applyProtection="0">
      <alignment horizontal="right" vertical="center"/>
    </xf>
    <xf numFmtId="4" fontId="45" fillId="50" borderId="25" applyNumberFormat="0" applyProtection="0">
      <alignment horizontal="left" vertical="center" indent="1"/>
    </xf>
    <xf numFmtId="4" fontId="114" fillId="50" borderId="25" applyNumberFormat="0" applyProtection="0">
      <alignment vertical="center"/>
    </xf>
    <xf numFmtId="0" fontId="2" fillId="115" borderId="25" applyNumberFormat="0" applyProtection="0">
      <alignment horizontal="left" vertical="center" indent="1"/>
    </xf>
    <xf numFmtId="0" fontId="2" fillId="3" borderId="25" applyNumberFormat="0" applyProtection="0">
      <alignment horizontal="left" vertical="center" indent="1"/>
    </xf>
    <xf numFmtId="4" fontId="22" fillId="85" borderId="25" applyNumberFormat="0" applyProtection="0">
      <alignment horizontal="left" vertical="center" indent="1"/>
    </xf>
    <xf numFmtId="0" fontId="2" fillId="115" borderId="25" applyNumberFormat="0" applyProtection="0">
      <alignment horizontal="left" vertical="center" indent="1"/>
    </xf>
    <xf numFmtId="4" fontId="45" fillId="87" borderId="79" applyNumberFormat="0" applyProtection="0">
      <alignment horizontal="left" vertical="center" indent="1"/>
    </xf>
    <xf numFmtId="4" fontId="45" fillId="70" borderId="25" applyNumberFormat="0" applyProtection="0">
      <alignment horizontal="right" vertical="center"/>
    </xf>
    <xf numFmtId="4" fontId="45" fillId="91" borderId="25" applyNumberFormat="0" applyProtection="0">
      <alignment horizontal="right" vertical="center"/>
    </xf>
    <xf numFmtId="4" fontId="45" fillId="114" borderId="25" applyNumberFormat="0" applyProtection="0">
      <alignment horizontal="right" vertical="center"/>
    </xf>
    <xf numFmtId="4" fontId="45" fillId="117" borderId="25" applyNumberFormat="0" applyProtection="0">
      <alignment horizontal="right" vertical="center"/>
    </xf>
    <xf numFmtId="4" fontId="45" fillId="59" borderId="25" applyNumberFormat="0" applyProtection="0">
      <alignment horizontal="left" vertical="center" indent="1"/>
    </xf>
    <xf numFmtId="4" fontId="114" fillId="59" borderId="25" applyNumberFormat="0" applyProtection="0">
      <alignment vertical="center"/>
    </xf>
    <xf numFmtId="0" fontId="250" fillId="12" borderId="16" applyNumberFormat="0" applyFont="0" applyAlignment="0" applyProtection="0"/>
    <xf numFmtId="0" fontId="2" fillId="0" borderId="0"/>
    <xf numFmtId="0" fontId="228" fillId="0" borderId="0" applyNumberFormat="0" applyFill="0" applyBorder="0" applyAlignment="0" applyProtection="0"/>
    <xf numFmtId="0" fontId="259" fillId="0" borderId="0" applyNumberFormat="0" applyFill="0" applyBorder="0" applyAlignment="0" applyProtection="0"/>
    <xf numFmtId="0" fontId="228" fillId="0" borderId="0" applyNumberFormat="0" applyFill="0" applyBorder="0" applyAlignment="0" applyProtection="0"/>
    <xf numFmtId="9" fontId="250" fillId="0" borderId="0" applyFont="0" applyFill="0" applyBorder="0" applyAlignment="0" applyProtection="0"/>
    <xf numFmtId="0" fontId="228" fillId="0" borderId="0" applyNumberFormat="0" applyFill="0" applyBorder="0" applyAlignment="0" applyProtection="0"/>
    <xf numFmtId="4" fontId="258" fillId="13" borderId="65" applyNumberFormat="0" applyProtection="0">
      <alignment horizontal="right" vertical="center"/>
    </xf>
    <xf numFmtId="4" fontId="257" fillId="67" borderId="14" applyNumberFormat="0" applyProtection="0">
      <alignment horizontal="left" vertical="center" indent="1"/>
    </xf>
    <xf numFmtId="0" fontId="256" fillId="10" borderId="40" applyNumberFormat="0" applyProtection="0">
      <alignment horizontal="left" vertical="top" indent="1"/>
    </xf>
    <xf numFmtId="4" fontId="76" fillId="32" borderId="65" applyNumberFormat="0" applyProtection="0">
      <alignment horizontal="left" vertical="center" indent="1"/>
    </xf>
    <xf numFmtId="4" fontId="254" fillId="2" borderId="65" applyNumberFormat="0" applyProtection="0">
      <alignment horizontal="right" vertical="center"/>
    </xf>
    <xf numFmtId="4" fontId="76" fillId="0" borderId="65" applyNumberFormat="0" applyProtection="0">
      <alignment horizontal="right" vertical="center"/>
    </xf>
    <xf numFmtId="0" fontId="256" fillId="12" borderId="40" applyNumberFormat="0" applyProtection="0">
      <alignment horizontal="left" vertical="top" indent="1"/>
    </xf>
    <xf numFmtId="4" fontId="256" fillId="18" borderId="40" applyNumberFormat="0" applyProtection="0">
      <alignment horizontal="left" vertical="center" indent="1"/>
    </xf>
    <xf numFmtId="4" fontId="254" fillId="50" borderId="1" applyNumberFormat="0" applyProtection="0">
      <alignment vertical="center"/>
    </xf>
    <xf numFmtId="4" fontId="256" fillId="12" borderId="40" applyNumberFormat="0" applyProtection="0">
      <alignment vertical="center"/>
    </xf>
    <xf numFmtId="0" fontId="59" fillId="13" borderId="77" applyNumberFormat="0">
      <protection locked="0"/>
    </xf>
    <xf numFmtId="0" fontId="59" fillId="41" borderId="40" applyNumberFormat="0" applyProtection="0">
      <alignment horizontal="left" vertical="top" indent="1"/>
    </xf>
    <xf numFmtId="0" fontId="59" fillId="14" borderId="40" applyNumberFormat="0" applyProtection="0">
      <alignment horizontal="left" vertical="top" indent="1"/>
    </xf>
    <xf numFmtId="0" fontId="59" fillId="10" borderId="40" applyNumberFormat="0" applyProtection="0">
      <alignment horizontal="left" vertical="top" indent="1"/>
    </xf>
    <xf numFmtId="0" fontId="59" fillId="16" borderId="40" applyNumberFormat="0" applyProtection="0">
      <alignment horizontal="left" vertical="top" indent="1"/>
    </xf>
    <xf numFmtId="0" fontId="162" fillId="34" borderId="65" applyNumberFormat="0" applyAlignment="0" applyProtection="0"/>
    <xf numFmtId="4" fontId="76" fillId="10" borderId="14" applyNumberFormat="0" applyProtection="0">
      <alignment horizontal="left" vertical="center" indent="1"/>
    </xf>
    <xf numFmtId="4" fontId="76" fillId="41" borderId="14" applyNumberFormat="0" applyProtection="0">
      <alignment horizontal="left" vertical="center" indent="1"/>
    </xf>
    <xf numFmtId="4" fontId="76" fillId="10" borderId="65" applyNumberFormat="0" applyProtection="0">
      <alignment horizontal="right" vertical="center"/>
    </xf>
    <xf numFmtId="4" fontId="37" fillId="16" borderId="14" applyNumberFormat="0" applyProtection="0">
      <alignment horizontal="left" vertical="center" indent="1"/>
    </xf>
    <xf numFmtId="4" fontId="76" fillId="63" borderId="14" applyNumberFormat="0" applyProtection="0">
      <alignment horizontal="left" vertical="center" indent="1"/>
    </xf>
    <xf numFmtId="4" fontId="76" fillId="62" borderId="65" applyNumberFormat="0" applyProtection="0">
      <alignment horizontal="right" vertical="center"/>
    </xf>
    <xf numFmtId="4" fontId="76" fillId="55" borderId="65" applyNumberFormat="0" applyProtection="0">
      <alignment horizontal="right" vertical="center"/>
    </xf>
    <xf numFmtId="4" fontId="76" fillId="17" borderId="65" applyNumberFormat="0" applyProtection="0">
      <alignment horizontal="right" vertical="center"/>
    </xf>
    <xf numFmtId="4" fontId="76" fillId="35" borderId="65" applyNumberFormat="0" applyProtection="0">
      <alignment horizontal="right" vertical="center"/>
    </xf>
    <xf numFmtId="4" fontId="76" fillId="61" borderId="65" applyNumberFormat="0" applyProtection="0">
      <alignment horizontal="right" vertical="center"/>
    </xf>
    <xf numFmtId="4" fontId="76" fillId="54" borderId="65" applyNumberFormat="0" applyProtection="0">
      <alignment horizontal="right" vertical="center"/>
    </xf>
    <xf numFmtId="4" fontId="76" fillId="27" borderId="14" applyNumberFormat="0" applyProtection="0">
      <alignment horizontal="right" vertical="center"/>
    </xf>
    <xf numFmtId="4" fontId="76" fillId="93" borderId="65" applyNumberFormat="0" applyProtection="0">
      <alignment horizontal="right" vertical="center"/>
    </xf>
    <xf numFmtId="4" fontId="76" fillId="15" borderId="65" applyNumberFormat="0" applyProtection="0">
      <alignment horizontal="right" vertical="center"/>
    </xf>
    <xf numFmtId="0" fontId="255" fillId="56" borderId="40" applyNumberFormat="0" applyProtection="0">
      <alignment horizontal="left" vertical="top" indent="1"/>
    </xf>
    <xf numFmtId="4" fontId="76" fillId="59" borderId="65" applyNumberFormat="0" applyProtection="0">
      <alignment horizontal="left" vertical="center" indent="1"/>
    </xf>
    <xf numFmtId="4" fontId="254" fillId="59" borderId="65" applyNumberFormat="0" applyProtection="0">
      <alignment vertical="center"/>
    </xf>
    <xf numFmtId="4" fontId="76" fillId="56" borderId="65" applyNumberFormat="0" applyProtection="0">
      <alignment vertical="center"/>
    </xf>
    <xf numFmtId="0" fontId="142" fillId="110" borderId="25" applyNumberFormat="0" applyAlignment="0" applyProtection="0"/>
    <xf numFmtId="0" fontId="59" fillId="33" borderId="65" applyNumberFormat="0" applyFont="0" applyAlignment="0" applyProtection="0"/>
    <xf numFmtId="0" fontId="59" fillId="2" borderId="0"/>
    <xf numFmtId="0" fontId="74" fillId="34" borderId="0" applyNumberFormat="0" applyBorder="0" applyAlignment="0" applyProtection="0"/>
    <xf numFmtId="0" fontId="74" fillId="0" borderId="76" applyNumberFormat="0" applyFill="0" applyAlignment="0" applyProtection="0"/>
    <xf numFmtId="0" fontId="162" fillId="34" borderId="65" applyNumberFormat="0" applyAlignment="0" applyProtection="0"/>
    <xf numFmtId="0" fontId="2" fillId="84" borderId="25" applyNumberFormat="0" applyProtection="0">
      <alignment horizontal="left" vertical="center" indent="1"/>
    </xf>
    <xf numFmtId="0" fontId="161" fillId="0" borderId="75" applyNumberFormat="0" applyFill="0" applyAlignment="0" applyProtection="0"/>
    <xf numFmtId="0" fontId="160" fillId="0" borderId="70" applyNumberFormat="0" applyFill="0" applyAlignment="0" applyProtection="0"/>
    <xf numFmtId="0" fontId="2" fillId="85" borderId="25" applyNumberFormat="0" applyProtection="0">
      <alignment horizontal="left" vertical="center" indent="1"/>
    </xf>
    <xf numFmtId="0" fontId="34" fillId="107" borderId="0" applyNumberFormat="0" applyBorder="0" applyAlignment="0" applyProtection="0"/>
    <xf numFmtId="43" fontId="250" fillId="0" borderId="0" applyFont="0" applyFill="0" applyBorder="0" applyAlignment="0" applyProtection="0"/>
    <xf numFmtId="4" fontId="45" fillId="116" borderId="25" applyNumberFormat="0" applyProtection="0">
      <alignment horizontal="right" vertical="center"/>
    </xf>
    <xf numFmtId="0" fontId="63" fillId="112" borderId="0" applyNumberFormat="0" applyBorder="0" applyAlignment="0" applyProtection="0"/>
    <xf numFmtId="0" fontId="63" fillId="111" borderId="0" applyNumberFormat="0" applyBorder="0" applyAlignment="0" applyProtection="0"/>
    <xf numFmtId="0" fontId="56" fillId="101" borderId="9" applyNumberFormat="0" applyAlignment="0" applyProtection="0"/>
    <xf numFmtId="0" fontId="253" fillId="110" borderId="65" applyNumberFormat="0" applyAlignment="0" applyProtection="0"/>
    <xf numFmtId="0" fontId="252" fillId="33" borderId="0" applyNumberFormat="0" applyBorder="0" applyAlignment="0" applyProtection="0"/>
    <xf numFmtId="0" fontId="35" fillId="109" borderId="0" applyNumberFormat="0" applyBorder="0" applyAlignment="0" applyProtection="0"/>
    <xf numFmtId="0" fontId="34" fillId="34" borderId="0" applyNumberFormat="0" applyBorder="0" applyAlignment="0" applyProtection="0"/>
    <xf numFmtId="0" fontId="35" fillId="103" borderId="0" applyNumberFormat="0" applyBorder="0" applyAlignment="0" applyProtection="0"/>
    <xf numFmtId="0" fontId="35" fillId="102" borderId="0" applyNumberFormat="0" applyBorder="0" applyAlignment="0" applyProtection="0"/>
    <xf numFmtId="0" fontId="34" fillId="28" borderId="0" applyNumberFormat="0" applyBorder="0" applyAlignment="0" applyProtection="0"/>
    <xf numFmtId="0" fontId="35" fillId="102" borderId="0" applyNumberFormat="0" applyBorder="0" applyAlignment="0" applyProtection="0"/>
    <xf numFmtId="0" fontId="35" fillId="29" borderId="0" applyNumberFormat="0" applyBorder="0" applyAlignment="0" applyProtection="0"/>
    <xf numFmtId="0" fontId="18" fillId="0" borderId="0"/>
    <xf numFmtId="165" fontId="18" fillId="0" borderId="0" applyFont="0" applyFill="0" applyBorder="0" applyAlignment="0" applyProtection="0"/>
    <xf numFmtId="0" fontId="18" fillId="0" borderId="0"/>
    <xf numFmtId="0" fontId="34" fillId="26" borderId="0" applyNumberFormat="0" applyBorder="0" applyAlignment="0" applyProtection="0"/>
    <xf numFmtId="0" fontId="34" fillId="105" borderId="0" applyNumberFormat="0" applyBorder="0" applyAlignment="0" applyProtection="0"/>
    <xf numFmtId="0" fontId="35" fillId="101" borderId="0" applyNumberFormat="0" applyBorder="0" applyAlignment="0" applyProtection="0"/>
    <xf numFmtId="0" fontId="35" fillId="108" borderId="0" applyNumberFormat="0" applyBorder="0" applyAlignment="0" applyProtection="0"/>
    <xf numFmtId="0" fontId="34" fillId="107" borderId="0" applyNumberFormat="0" applyBorder="0" applyAlignment="0" applyProtection="0"/>
    <xf numFmtId="0" fontId="18" fillId="0" borderId="0"/>
    <xf numFmtId="0" fontId="18" fillId="0" borderId="0"/>
    <xf numFmtId="0" fontId="34" fillId="106" borderId="0" applyNumberFormat="0" applyBorder="0" applyAlignment="0" applyProtection="0"/>
    <xf numFmtId="0" fontId="35" fillId="100" borderId="0" applyNumberFormat="0" applyBorder="0" applyAlignment="0" applyProtection="0"/>
    <xf numFmtId="0" fontId="35" fillId="25" borderId="0" applyNumberFormat="0" applyBorder="0" applyAlignment="0" applyProtection="0"/>
    <xf numFmtId="0" fontId="34" fillId="29" borderId="0" applyNumberFormat="0" applyBorder="0" applyAlignment="0" applyProtection="0"/>
    <xf numFmtId="0" fontId="34" fillId="105" borderId="0" applyNumberFormat="0" applyBorder="0" applyAlignment="0" applyProtection="0"/>
    <xf numFmtId="0" fontId="35" fillId="79" borderId="0" applyNumberFormat="0" applyBorder="0" applyAlignment="0" applyProtection="0"/>
    <xf numFmtId="0" fontId="35" fillId="102" borderId="0" applyNumberFormat="0" applyBorder="0" applyAlignment="0" applyProtection="0"/>
    <xf numFmtId="0" fontId="34" fillId="30" borderId="0" applyNumberFormat="0" applyBorder="0" applyAlignment="0" applyProtection="0"/>
    <xf numFmtId="0" fontId="34" fillId="104" borderId="0" applyNumberFormat="0" applyBorder="0" applyAlignment="0" applyProtection="0"/>
    <xf numFmtId="0" fontId="35" fillId="77" borderId="0" applyNumberFormat="0" applyBorder="0" applyAlignment="0" applyProtection="0"/>
    <xf numFmtId="0" fontId="250" fillId="0" borderId="0"/>
    <xf numFmtId="4" fontId="116" fillId="87" borderId="25" applyNumberFormat="0" applyProtection="0">
      <alignment horizontal="right" vertical="center"/>
    </xf>
    <xf numFmtId="0" fontId="2" fillId="0" borderId="0"/>
    <xf numFmtId="0" fontId="250" fillId="0" borderId="0"/>
    <xf numFmtId="0" fontId="42" fillId="0" borderId="44" applyNumberFormat="0" applyAlignment="0" applyProtection="0"/>
    <xf numFmtId="0" fontId="128" fillId="0" borderId="44" applyNumberFormat="0" applyAlignment="0" applyProtection="0">
      <alignment horizontal="left" vertical="top"/>
    </xf>
    <xf numFmtId="0" fontId="2" fillId="0" borderId="45" applyNumberFormat="0" applyFont="0" applyAlignment="0" applyProtection="0"/>
    <xf numFmtId="0" fontId="2" fillId="0" borderId="46" applyNumberFormat="0" applyFont="0" applyAlignment="0" applyProtection="0"/>
    <xf numFmtId="0" fontId="2" fillId="0" borderId="47" applyNumberFormat="0" applyFont="0" applyAlignment="0" applyProtection="0"/>
    <xf numFmtId="0" fontId="2" fillId="0" borderId="0"/>
    <xf numFmtId="0" fontId="85" fillId="133" borderId="7"/>
    <xf numFmtId="0" fontId="2" fillId="0" borderId="47" applyNumberFormat="0" applyFont="0" applyAlignment="0" applyProtection="0"/>
    <xf numFmtId="0" fontId="2" fillId="0" borderId="46" applyNumberFormat="0" applyFont="0" applyAlignment="0" applyProtection="0"/>
    <xf numFmtId="0" fontId="2" fillId="0" borderId="45" applyNumberFormat="0" applyFont="0" applyAlignment="0" applyProtection="0"/>
    <xf numFmtId="0" fontId="261" fillId="0" borderId="0"/>
    <xf numFmtId="4" fontId="45" fillId="50" borderId="25" applyNumberFormat="0" applyProtection="0">
      <alignment horizontal="left" vertical="center" indent="1"/>
    </xf>
    <xf numFmtId="4" fontId="45" fillId="50" borderId="25" applyNumberFormat="0" applyProtection="0">
      <alignment vertical="center"/>
    </xf>
    <xf numFmtId="0" fontId="2" fillId="115" borderId="25" applyNumberFormat="0" applyProtection="0">
      <alignment horizontal="left" vertical="center" indent="1"/>
    </xf>
    <xf numFmtId="0" fontId="2" fillId="3" borderId="25" applyNumberFormat="0" applyProtection="0">
      <alignment horizontal="left" vertical="center" indent="1"/>
    </xf>
    <xf numFmtId="0" fontId="2" fillId="84" borderId="25" applyNumberFormat="0" applyProtection="0">
      <alignment horizontal="left" vertical="center" indent="1"/>
    </xf>
    <xf numFmtId="0" fontId="2" fillId="85" borderId="25" applyNumberFormat="0" applyProtection="0">
      <alignment horizontal="left" vertical="center" indent="1"/>
    </xf>
    <xf numFmtId="4" fontId="22" fillId="87" borderId="25" applyNumberFormat="0" applyProtection="0">
      <alignment horizontal="left" vertical="center" indent="1"/>
    </xf>
    <xf numFmtId="4" fontId="110" fillId="120" borderId="25" applyNumberFormat="0" applyProtection="0">
      <alignment horizontal="left" vertical="center" indent="1"/>
    </xf>
    <xf numFmtId="4" fontId="45" fillId="119" borderId="25" applyNumberFormat="0" applyProtection="0">
      <alignment horizontal="right" vertical="center"/>
    </xf>
    <xf numFmtId="4" fontId="45" fillId="118" borderId="25" applyNumberFormat="0" applyProtection="0">
      <alignment horizontal="right" vertical="center"/>
    </xf>
    <xf numFmtId="4" fontId="45" fillId="71" borderId="25" applyNumberFormat="0" applyProtection="0">
      <alignment horizontal="right" vertical="center"/>
    </xf>
    <xf numFmtId="4" fontId="45" fillId="113" borderId="25" applyNumberFormat="0" applyProtection="0">
      <alignment horizontal="right" vertical="center"/>
    </xf>
    <xf numFmtId="0" fontId="2" fillId="115" borderId="25" applyNumberFormat="0" applyProtection="0">
      <alignment horizontal="left" vertical="center" indent="1"/>
    </xf>
    <xf numFmtId="4" fontId="45" fillId="59" borderId="25" applyNumberFormat="0" applyProtection="0">
      <alignment horizontal="left" vertical="center" indent="1"/>
    </xf>
    <xf numFmtId="4" fontId="45" fillId="59" borderId="25" applyNumberFormat="0" applyProtection="0">
      <alignment vertical="center"/>
    </xf>
    <xf numFmtId="0" fontId="196" fillId="0" borderId="19" applyNumberFormat="0" applyFill="0" applyAlignment="0" applyProtection="0"/>
    <xf numFmtId="0" fontId="49" fillId="39" borderId="9" applyNumberFormat="0" applyAlignment="0" applyProtection="0"/>
    <xf numFmtId="0" fontId="2" fillId="0" borderId="0"/>
    <xf numFmtId="0" fontId="35" fillId="80" borderId="0" applyNumberFormat="0" applyBorder="0" applyAlignment="0" applyProtection="0"/>
    <xf numFmtId="0" fontId="2" fillId="0" borderId="0"/>
    <xf numFmtId="0" fontId="2" fillId="0" borderId="0"/>
    <xf numFmtId="0" fontId="2" fillId="0" borderId="0"/>
    <xf numFmtId="0" fontId="35" fillId="26" borderId="0" applyNumberFormat="0" applyBorder="0" applyAlignment="0" applyProtection="0"/>
    <xf numFmtId="0" fontId="41" fillId="130" borderId="4" applyNumberFormat="0" applyAlignment="0" applyProtection="0"/>
    <xf numFmtId="37" fontId="76" fillId="59" borderId="0" applyNumberFormat="0" applyBorder="0" applyAlignment="0" applyProtection="0"/>
    <xf numFmtId="37" fontId="59" fillId="0" borderId="0"/>
    <xf numFmtId="0" fontId="35" fillId="79"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35" fillId="77" borderId="0" applyNumberFormat="0" applyBorder="0" applyAlignment="0" applyProtection="0"/>
    <xf numFmtId="0" fontId="34" fillId="104" borderId="0" applyNumberFormat="0" applyBorder="0" applyAlignment="0" applyProtection="0"/>
    <xf numFmtId="0" fontId="34" fillId="30" borderId="0" applyNumberFormat="0" applyBorder="0" applyAlignment="0" applyProtection="0"/>
    <xf numFmtId="0" fontId="35" fillId="102"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5" fillId="79" borderId="0" applyNumberFormat="0" applyBorder="0" applyAlignment="0" applyProtection="0"/>
    <xf numFmtId="0" fontId="34" fillId="105" borderId="0" applyNumberFormat="0" applyBorder="0" applyAlignment="0" applyProtection="0"/>
    <xf numFmtId="0" fontId="34" fillId="29" borderId="0" applyNumberFormat="0" applyBorder="0" applyAlignment="0" applyProtection="0"/>
    <xf numFmtId="0" fontId="35" fillId="25"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5" fillId="26" borderId="0" applyNumberFormat="0" applyBorder="0" applyAlignment="0" applyProtection="0"/>
    <xf numFmtId="0" fontId="34" fillId="106" borderId="0" applyNumberFormat="0" applyBorder="0" applyAlignment="0" applyProtection="0"/>
    <xf numFmtId="0" fontId="34" fillId="107" borderId="0" applyNumberFormat="0" applyBorder="0" applyAlignment="0" applyProtection="0"/>
    <xf numFmtId="0" fontId="35" fillId="108"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5" fillId="100"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5" fillId="80" borderId="0" applyNumberFormat="0" applyBorder="0" applyAlignment="0" applyProtection="0"/>
    <xf numFmtId="0" fontId="34" fillId="105" borderId="0" applyNumberFormat="0" applyBorder="0" applyAlignment="0" applyProtection="0"/>
    <xf numFmtId="0" fontId="34" fillId="26" borderId="0" applyNumberFormat="0" applyBorder="0" applyAlignment="0" applyProtection="0"/>
    <xf numFmtId="0" fontId="35" fillId="29"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5" fillId="10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5" fillId="81" borderId="0" applyNumberFormat="0" applyBorder="0" applyAlignment="0" applyProtection="0"/>
    <xf numFmtId="0" fontId="34" fillId="28" borderId="0" applyNumberFormat="0" applyBorder="0" applyAlignment="0" applyProtection="0"/>
    <xf numFmtId="0" fontId="35" fillId="10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5" fillId="10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5" fillId="82" borderId="0" applyNumberFormat="0" applyBorder="0" applyAlignment="0" applyProtection="0"/>
    <xf numFmtId="0" fontId="34" fillId="34" borderId="0" applyNumberFormat="0" applyBorder="0" applyAlignment="0" applyProtection="0"/>
    <xf numFmtId="0" fontId="35" fillId="109"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5" fillId="103"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6" fillId="26" borderId="9" applyNumberFormat="0" applyAlignment="0" applyProtection="0"/>
    <xf numFmtId="0" fontId="49" fillId="39" borderId="9" applyNumberFormat="0" applyAlignment="0" applyProtection="0"/>
    <xf numFmtId="0" fontId="56" fillId="101" borderId="9" applyNumberFormat="0" applyAlignment="0" applyProtection="0"/>
    <xf numFmtId="254" fontId="30" fillId="0" borderId="0" applyFont="0" applyFill="0" applyBorder="0" applyAlignment="0" applyProtection="0"/>
    <xf numFmtId="188" fontId="61" fillId="0" borderId="0" applyFont="0" applyFill="0" applyBorder="0" applyAlignment="0" applyProtection="0"/>
    <xf numFmtId="255" fontId="30" fillId="0" borderId="0" applyFont="0" applyFill="0" applyBorder="0" applyAlignment="0" applyProtection="0"/>
    <xf numFmtId="175" fontId="61" fillId="0" borderId="0" applyFont="0" applyFill="0" applyBorder="0" applyAlignment="0" applyProtection="0"/>
    <xf numFmtId="0" fontId="49" fillId="39" borderId="9" applyNumberFormat="0" applyAlignment="0" applyProtection="0"/>
    <xf numFmtId="0" fontId="63" fillId="111" borderId="0" applyNumberFormat="0" applyBorder="0" applyAlignment="0" applyProtection="0"/>
    <xf numFmtId="0" fontId="63" fillId="112" borderId="0" applyNumberFormat="0" applyBorder="0" applyAlignment="0" applyProtection="0"/>
    <xf numFmtId="21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50" fillId="0" borderId="0" applyFont="0" applyFill="0" applyBorder="0" applyAlignment="0" applyProtection="0"/>
    <xf numFmtId="14" fontId="3" fillId="49" borderId="59">
      <alignment horizontal="center" vertical="center" wrapText="1"/>
    </xf>
    <xf numFmtId="0" fontId="160" fillId="0" borderId="70" applyNumberFormat="0" applyFill="0" applyAlignment="0" applyProtection="0"/>
    <xf numFmtId="0" fontId="161" fillId="0" borderId="75" applyNumberFormat="0" applyFill="0" applyAlignment="0" applyProtection="0"/>
    <xf numFmtId="0" fontId="196" fillId="0" borderId="19" applyNumberFormat="0" applyFill="0" applyAlignment="0" applyProtection="0"/>
    <xf numFmtId="256" fontId="30" fillId="0" borderId="0" applyFont="0" applyFill="0" applyBorder="0" applyAlignment="0" applyProtection="0"/>
    <xf numFmtId="179" fontId="61" fillId="0" borderId="0" applyFont="0" applyFill="0" applyBorder="0" applyAlignment="0" applyProtection="0"/>
    <xf numFmtId="257" fontId="30" fillId="0" borderId="0" applyFont="0" applyFill="0" applyBorder="0" applyAlignment="0" applyProtection="0"/>
    <xf numFmtId="198" fontId="61" fillId="0" borderId="0" applyFont="0" applyFill="0" applyBorder="0" applyAlignment="0" applyProtection="0"/>
    <xf numFmtId="0" fontId="162" fillId="34" borderId="4" applyNumberFormat="0" applyAlignment="0" applyProtection="0"/>
    <xf numFmtId="0" fontId="250" fillId="12" borderId="16" applyNumberFormat="0" applyFont="0" applyAlignment="0" applyProtection="0"/>
    <xf numFmtId="0" fontId="265" fillId="0" borderId="1" applyProtection="0">
      <alignment horizontal="centerContinuous" vertical="center"/>
      <protection locked="0"/>
    </xf>
    <xf numFmtId="0" fontId="163" fillId="0" borderId="22" applyNumberFormat="0" applyFill="0" applyAlignment="0" applyProtection="0"/>
    <xf numFmtId="0" fontId="74" fillId="0" borderId="76" applyNumberFormat="0" applyFill="0" applyAlignment="0" applyProtection="0"/>
    <xf numFmtId="258" fontId="30" fillId="0" borderId="0" applyFont="0" applyFill="0" applyBorder="0" applyAlignment="0" applyProtection="0"/>
    <xf numFmtId="212" fontId="61" fillId="0" borderId="0" applyFont="0" applyFill="0" applyBorder="0" applyAlignment="0" applyProtection="0"/>
    <xf numFmtId="0" fontId="152" fillId="0" borderId="0"/>
    <xf numFmtId="0" fontId="61" fillId="0" borderId="0"/>
    <xf numFmtId="0" fontId="61" fillId="0" borderId="0"/>
    <xf numFmtId="0" fontId="134" fillId="0" borderId="0"/>
    <xf numFmtId="0" fontId="2"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81" fillId="0" borderId="0"/>
    <xf numFmtId="0" fontId="3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52"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22" fillId="0" borderId="0"/>
    <xf numFmtId="0" fontId="22" fillId="0" borderId="0"/>
    <xf numFmtId="0" fontId="2" fillId="0" borderId="0"/>
    <xf numFmtId="0" fontId="250" fillId="0" borderId="0"/>
    <xf numFmtId="0" fontId="2" fillId="0" borderId="0"/>
    <xf numFmtId="0" fontId="250" fillId="0" borderId="0"/>
    <xf numFmtId="0" fontId="59" fillId="2"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0" fillId="0" borderId="0"/>
    <xf numFmtId="0" fontId="2" fillId="0" borderId="0"/>
    <xf numFmtId="0" fontId="2" fillId="0" borderId="0"/>
    <xf numFmtId="0" fontId="2" fillId="33" borderId="16" applyNumberFormat="0" applyFont="0" applyAlignment="0" applyProtection="0"/>
    <xf numFmtId="0" fontId="2" fillId="33" borderId="16" applyNumberFormat="0" applyFont="0" applyAlignment="0" applyProtection="0"/>
    <xf numFmtId="0" fontId="55" fillId="3" borderId="37" applyProtection="0">
      <alignment horizontal="center" wrapText="1"/>
      <protection locked="0"/>
    </xf>
    <xf numFmtId="0" fontId="106" fillId="3" borderId="32" applyProtection="0">
      <alignment horizontal="centerContinuous"/>
      <protection locked="0"/>
    </xf>
    <xf numFmtId="164" fontId="2" fillId="0" borderId="0" applyFont="0" applyFill="0" applyBorder="0" applyAlignment="0" applyProtection="0"/>
    <xf numFmtId="0" fontId="196" fillId="0" borderId="19" applyNumberFormat="0" applyFill="0" applyAlignment="0" applyProtection="0"/>
    <xf numFmtId="0" fontId="49" fillId="39" borderId="9" applyNumberFormat="0" applyAlignment="0" applyProtection="0"/>
    <xf numFmtId="4" fontId="45" fillId="59" borderId="25" applyNumberFormat="0" applyProtection="0">
      <alignment vertical="center"/>
    </xf>
    <xf numFmtId="4" fontId="150" fillId="59" borderId="40" applyNumberFormat="0" applyProtection="0">
      <alignment vertical="center"/>
    </xf>
    <xf numFmtId="4" fontId="112" fillId="59" borderId="40" applyNumberFormat="0" applyProtection="0">
      <alignment vertical="center"/>
    </xf>
    <xf numFmtId="4" fontId="76" fillId="56" borderId="65" applyNumberFormat="0" applyProtection="0">
      <alignment vertical="center"/>
    </xf>
    <xf numFmtId="4" fontId="114" fillId="59" borderId="25" applyNumberFormat="0" applyProtection="0">
      <alignment vertical="center"/>
    </xf>
    <xf numFmtId="4" fontId="111" fillId="56" borderId="40" applyNumberFormat="0" applyProtection="0">
      <alignment vertical="center"/>
    </xf>
    <xf numFmtId="4" fontId="262" fillId="59" borderId="40" applyNumberFormat="0" applyProtection="0">
      <alignment vertical="center"/>
    </xf>
    <xf numFmtId="4" fontId="45" fillId="59" borderId="25" applyNumberFormat="0" applyProtection="0">
      <alignment horizontal="left" vertical="center" indent="1"/>
    </xf>
    <xf numFmtId="4" fontId="110" fillId="56" borderId="40" applyNumberFormat="0" applyProtection="0">
      <alignment horizontal="left" vertical="center" indent="1"/>
    </xf>
    <xf numFmtId="4" fontId="22" fillId="59" borderId="40" applyNumberFormat="0" applyProtection="0">
      <alignment horizontal="left" vertical="center" indent="1"/>
    </xf>
    <xf numFmtId="4" fontId="167" fillId="59" borderId="40" applyNumberFormat="0" applyProtection="0">
      <alignment horizontal="left" vertical="center" indent="1"/>
    </xf>
    <xf numFmtId="4" fontId="76" fillId="59" borderId="65" applyNumberFormat="0" applyProtection="0">
      <alignment horizontal="left" vertical="center" indent="1"/>
    </xf>
    <xf numFmtId="4" fontId="45" fillId="59" borderId="25" applyNumberFormat="0" applyProtection="0">
      <alignment horizontal="left" vertical="center" indent="1"/>
    </xf>
    <xf numFmtId="0" fontId="263" fillId="0" borderId="0"/>
    <xf numFmtId="0" fontId="2" fillId="115" borderId="25" applyNumberFormat="0" applyProtection="0">
      <alignment horizontal="left" vertical="center" indent="1"/>
    </xf>
    <xf numFmtId="4" fontId="22" fillId="64" borderId="0" applyNumberFormat="0" applyProtection="0">
      <alignment horizontal="left" vertical="center" indent="1"/>
    </xf>
    <xf numFmtId="4" fontId="22" fillId="64" borderId="0" applyNumberFormat="0" applyProtection="0">
      <alignment horizontal="left" vertical="center" indent="1"/>
    </xf>
    <xf numFmtId="4" fontId="167" fillId="64" borderId="0" applyNumberFormat="0" applyProtection="0">
      <alignment horizontal="left" vertical="center" indent="1"/>
    </xf>
    <xf numFmtId="4" fontId="45" fillId="116" borderId="25" applyNumberFormat="0" applyProtection="0">
      <alignment horizontal="right" vertical="center"/>
    </xf>
    <xf numFmtId="4" fontId="167" fillId="117" borderId="40" applyNumberFormat="0" applyProtection="0">
      <alignment horizontal="right" vertical="center"/>
    </xf>
    <xf numFmtId="4" fontId="76" fillId="15" borderId="65" applyNumberFormat="0" applyProtection="0">
      <alignment horizontal="right" vertical="center"/>
    </xf>
    <xf numFmtId="4" fontId="45" fillId="113" borderId="25" applyNumberFormat="0" applyProtection="0">
      <alignment horizontal="right" vertical="center"/>
    </xf>
    <xf numFmtId="4" fontId="167" fillId="116" borderId="40" applyNumberFormat="0" applyProtection="0">
      <alignment horizontal="right" vertical="center"/>
    </xf>
    <xf numFmtId="4" fontId="76" fillId="93" borderId="65" applyNumberFormat="0" applyProtection="0">
      <alignment horizontal="right" vertical="center"/>
    </xf>
    <xf numFmtId="4" fontId="45" fillId="117" borderId="25" applyNumberFormat="0" applyProtection="0">
      <alignment horizontal="right" vertical="center"/>
    </xf>
    <xf numFmtId="4" fontId="167" fillId="113" borderId="40" applyNumberFormat="0" applyProtection="0">
      <alignment horizontal="right" vertical="center"/>
    </xf>
    <xf numFmtId="4" fontId="76" fillId="27" borderId="14" applyNumberFormat="0" applyProtection="0">
      <alignment horizontal="right" vertical="center"/>
    </xf>
    <xf numFmtId="4" fontId="45" fillId="71" borderId="25" applyNumberFormat="0" applyProtection="0">
      <alignment horizontal="right" vertical="center"/>
    </xf>
    <xf numFmtId="4" fontId="167" fillId="52" borderId="40" applyNumberFormat="0" applyProtection="0">
      <alignment horizontal="right" vertical="center"/>
    </xf>
    <xf numFmtId="4" fontId="76" fillId="54" borderId="65" applyNumberFormat="0" applyProtection="0">
      <alignment horizontal="right" vertical="center"/>
    </xf>
    <xf numFmtId="4" fontId="45" fillId="114" borderId="25" applyNumberFormat="0" applyProtection="0">
      <alignment horizontal="right" vertical="center"/>
    </xf>
    <xf numFmtId="4" fontId="167" fillId="71" borderId="40" applyNumberFormat="0" applyProtection="0">
      <alignment horizontal="right" vertical="center"/>
    </xf>
    <xf numFmtId="4" fontId="76" fillId="61" borderId="65" applyNumberFormat="0" applyProtection="0">
      <alignment horizontal="right" vertical="center"/>
    </xf>
    <xf numFmtId="4" fontId="45" fillId="118" borderId="25" applyNumberFormat="0" applyProtection="0">
      <alignment horizontal="right" vertical="center"/>
    </xf>
    <xf numFmtId="4" fontId="167" fillId="51" borderId="40" applyNumberFormat="0" applyProtection="0">
      <alignment horizontal="right" vertical="center"/>
    </xf>
    <xf numFmtId="4" fontId="76" fillId="35" borderId="65" applyNumberFormat="0" applyProtection="0">
      <alignment horizontal="right" vertical="center"/>
    </xf>
    <xf numFmtId="4" fontId="45" fillId="91" borderId="25" applyNumberFormat="0" applyProtection="0">
      <alignment horizontal="right" vertical="center"/>
    </xf>
    <xf numFmtId="4" fontId="167" fillId="119" borderId="40" applyNumberFormat="0" applyProtection="0">
      <alignment horizontal="right" vertical="center"/>
    </xf>
    <xf numFmtId="4" fontId="76" fillId="17" borderId="65" applyNumberFormat="0" applyProtection="0">
      <alignment horizontal="right" vertical="center"/>
    </xf>
    <xf numFmtId="4" fontId="45" fillId="119" borderId="25" applyNumberFormat="0" applyProtection="0">
      <alignment horizontal="right" vertical="center"/>
    </xf>
    <xf numFmtId="4" fontId="167" fillId="91" borderId="40" applyNumberFormat="0" applyProtection="0">
      <alignment horizontal="right" vertical="center"/>
    </xf>
    <xf numFmtId="4" fontId="76" fillId="55" borderId="65" applyNumberFormat="0" applyProtection="0">
      <alignment horizontal="right" vertical="center"/>
    </xf>
    <xf numFmtId="4" fontId="45" fillId="70" borderId="25" applyNumberFormat="0" applyProtection="0">
      <alignment horizontal="right" vertical="center"/>
    </xf>
    <xf numFmtId="4" fontId="167" fillId="38" borderId="40" applyNumberFormat="0" applyProtection="0">
      <alignment horizontal="right" vertical="center"/>
    </xf>
    <xf numFmtId="4" fontId="76" fillId="62" borderId="65" applyNumberFormat="0" applyProtection="0">
      <alignment horizontal="right" vertical="center"/>
    </xf>
    <xf numFmtId="4" fontId="110" fillId="120" borderId="25" applyNumberFormat="0" applyProtection="0">
      <alignment horizontal="left" vertical="center" indent="1"/>
    </xf>
    <xf numFmtId="4" fontId="112" fillId="121" borderId="41" applyNumberFormat="0" applyProtection="0">
      <alignment horizontal="left" vertical="center" indent="1"/>
    </xf>
    <xf numFmtId="4" fontId="76" fillId="63" borderId="14" applyNumberFormat="0" applyProtection="0">
      <alignment horizontal="left" vertical="center" indent="1"/>
    </xf>
    <xf numFmtId="4" fontId="45" fillId="87" borderId="79" applyNumberFormat="0" applyProtection="0">
      <alignment horizontal="left" vertical="center" indent="1"/>
    </xf>
    <xf numFmtId="4" fontId="112" fillId="65" borderId="0" applyNumberFormat="0" applyProtection="0">
      <alignment horizontal="left" vertical="center" indent="1"/>
    </xf>
    <xf numFmtId="4" fontId="76" fillId="0" borderId="65" applyNumberFormat="0" applyProtection="0">
      <alignment horizontal="left" vertical="center" indent="1"/>
    </xf>
    <xf numFmtId="4" fontId="112" fillId="64" borderId="0" applyNumberFormat="0" applyProtection="0">
      <alignment horizontal="left" vertical="center" indent="1"/>
    </xf>
    <xf numFmtId="4" fontId="37" fillId="16" borderId="14" applyNumberFormat="0" applyProtection="0">
      <alignment horizontal="left" vertical="center" indent="1"/>
    </xf>
    <xf numFmtId="4" fontId="112" fillId="16" borderId="0" applyNumberFormat="0" applyProtection="0">
      <alignment horizontal="left" vertical="center" indent="1"/>
    </xf>
    <xf numFmtId="4" fontId="112" fillId="16" borderId="0" applyNumberFormat="0" applyProtection="0">
      <alignment horizontal="left" vertical="center" indent="1"/>
    </xf>
    <xf numFmtId="0" fontId="2" fillId="115" borderId="25" applyNumberFormat="0" applyProtection="0">
      <alignment horizontal="left" vertical="center" indent="1"/>
    </xf>
    <xf numFmtId="4" fontId="22" fillId="65" borderId="40" applyNumberFormat="0" applyProtection="0">
      <alignment horizontal="right" vertical="center"/>
    </xf>
    <xf numFmtId="4" fontId="22" fillId="65" borderId="40" applyNumberFormat="0" applyProtection="0">
      <alignment horizontal="right" vertical="center"/>
    </xf>
    <xf numFmtId="4" fontId="167" fillId="65" borderId="40" applyNumberFormat="0" applyProtection="0">
      <alignment horizontal="right" vertical="center"/>
    </xf>
    <xf numFmtId="4" fontId="76" fillId="10" borderId="65" applyNumberFormat="0" applyProtection="0">
      <alignment horizontal="right" vertical="center"/>
    </xf>
    <xf numFmtId="4" fontId="22" fillId="65" borderId="0" applyNumberFormat="0" applyProtection="0">
      <alignment horizontal="left" vertical="center" indent="1"/>
    </xf>
    <xf numFmtId="4" fontId="22" fillId="87" borderId="25" applyNumberFormat="0" applyProtection="0">
      <alignment horizontal="left" vertical="center" indent="1"/>
    </xf>
    <xf numFmtId="4" fontId="22" fillId="65" borderId="0" applyNumberFormat="0" applyProtection="0">
      <alignment horizontal="left" vertical="center" indent="1"/>
    </xf>
    <xf numFmtId="4" fontId="22" fillId="65" borderId="0" applyNumberFormat="0" applyProtection="0">
      <alignment horizontal="left" vertical="center" indent="1"/>
    </xf>
    <xf numFmtId="4" fontId="76" fillId="41" borderId="14" applyNumberFormat="0" applyProtection="0">
      <alignment horizontal="left" vertical="center" indent="1"/>
    </xf>
    <xf numFmtId="4" fontId="22" fillId="41" borderId="0" applyNumberFormat="0" applyProtection="0">
      <alignment horizontal="left" vertical="center" indent="1"/>
    </xf>
    <xf numFmtId="4" fontId="22" fillId="41" borderId="0" applyNumberFormat="0" applyProtection="0">
      <alignment horizontal="left" vertical="center" indent="1"/>
    </xf>
    <xf numFmtId="4" fontId="22" fillId="85" borderId="25" applyNumberFormat="0" applyProtection="0">
      <alignment horizontal="left" vertical="center" indent="1"/>
    </xf>
    <xf numFmtId="4" fontId="22" fillId="64" borderId="0" applyNumberFormat="0" applyProtection="0">
      <alignment horizontal="left" vertical="center" indent="1"/>
    </xf>
    <xf numFmtId="4" fontId="22" fillId="64" borderId="0" applyNumberFormat="0" applyProtection="0">
      <alignment horizontal="left" vertical="center" indent="1"/>
    </xf>
    <xf numFmtId="4" fontId="22" fillId="10" borderId="0" applyNumberFormat="0" applyProtection="0">
      <alignment horizontal="left" vertical="center" indent="1"/>
    </xf>
    <xf numFmtId="4" fontId="22" fillId="10" borderId="0" applyNumberFormat="0" applyProtection="0">
      <alignment horizontal="left" vertical="center" indent="1"/>
    </xf>
    <xf numFmtId="0" fontId="2" fillId="85" borderId="25" applyNumberFormat="0" applyProtection="0">
      <alignment horizontal="left" vertical="center" indent="1"/>
    </xf>
    <xf numFmtId="0" fontId="2" fillId="64" borderId="40" applyNumberFormat="0" applyProtection="0">
      <alignment horizontal="left" vertical="center" indent="1"/>
    </xf>
    <xf numFmtId="0" fontId="263" fillId="0" borderId="0"/>
    <xf numFmtId="0" fontId="2" fillId="16" borderId="40" applyNumberFormat="0" applyProtection="0">
      <alignment horizontal="left" vertical="center" indent="1"/>
    </xf>
    <xf numFmtId="0" fontId="2" fillId="16" borderId="40" applyNumberFormat="0" applyProtection="0">
      <alignment horizontal="left" vertical="center" indent="1"/>
    </xf>
    <xf numFmtId="0" fontId="2" fillId="85" borderId="25" applyNumberFormat="0" applyProtection="0">
      <alignment horizontal="left" vertical="center" indent="1"/>
    </xf>
    <xf numFmtId="0" fontId="2" fillId="64" borderId="40" applyNumberFormat="0" applyProtection="0">
      <alignment horizontal="left" vertical="top" indent="1"/>
    </xf>
    <xf numFmtId="0" fontId="263" fillId="0" borderId="0"/>
    <xf numFmtId="0" fontId="2" fillId="16" borderId="40" applyNumberFormat="0" applyProtection="0">
      <alignment horizontal="left" vertical="top" indent="1"/>
    </xf>
    <xf numFmtId="0" fontId="2" fillId="16" borderId="40" applyNumberFormat="0" applyProtection="0">
      <alignment horizontal="left" vertical="top" indent="1"/>
    </xf>
    <xf numFmtId="0" fontId="2" fillId="84" borderId="25" applyNumberFormat="0" applyProtection="0">
      <alignment horizontal="left" vertical="center" indent="1"/>
    </xf>
    <xf numFmtId="0" fontId="2" fillId="60" borderId="40" applyNumberFormat="0" applyProtection="0">
      <alignment horizontal="left" vertical="center" indent="1"/>
    </xf>
    <xf numFmtId="0" fontId="263" fillId="0" borderId="0"/>
    <xf numFmtId="0" fontId="2" fillId="10" borderId="40" applyNumberFormat="0" applyProtection="0">
      <alignment horizontal="left" vertical="center" indent="1"/>
    </xf>
    <xf numFmtId="0" fontId="2" fillId="10" borderId="40" applyNumberFormat="0" applyProtection="0">
      <alignment horizontal="left" vertical="center" indent="1"/>
    </xf>
    <xf numFmtId="0" fontId="2" fillId="84" borderId="25" applyNumberFormat="0" applyProtection="0">
      <alignment horizontal="left" vertical="center" indent="1"/>
    </xf>
    <xf numFmtId="0" fontId="2" fillId="60" borderId="40" applyNumberFormat="0" applyProtection="0">
      <alignment horizontal="left" vertical="top" indent="1"/>
    </xf>
    <xf numFmtId="0" fontId="263" fillId="0" borderId="0"/>
    <xf numFmtId="0" fontId="2" fillId="10" borderId="40" applyNumberFormat="0" applyProtection="0">
      <alignment horizontal="left" vertical="top" indent="1"/>
    </xf>
    <xf numFmtId="0" fontId="2" fillId="10" borderId="40" applyNumberFormat="0" applyProtection="0">
      <alignment horizontal="left" vertical="top" indent="1"/>
    </xf>
    <xf numFmtId="0" fontId="2" fillId="3" borderId="25" applyNumberFormat="0" applyProtection="0">
      <alignment horizontal="left" vertical="center" indent="1"/>
    </xf>
    <xf numFmtId="0" fontId="2" fillId="65" borderId="40" applyNumberFormat="0" applyProtection="0">
      <alignment horizontal="left" vertical="center" indent="1"/>
    </xf>
    <xf numFmtId="0" fontId="263" fillId="0" borderId="0"/>
    <xf numFmtId="0" fontId="2" fillId="14" borderId="40" applyNumberFormat="0" applyProtection="0">
      <alignment horizontal="left" vertical="center" indent="1"/>
    </xf>
    <xf numFmtId="0" fontId="2" fillId="14" borderId="40" applyNumberFormat="0" applyProtection="0">
      <alignment horizontal="left" vertical="center" indent="1"/>
    </xf>
    <xf numFmtId="0" fontId="2" fillId="3" borderId="25" applyNumberFormat="0" applyProtection="0">
      <alignment horizontal="left" vertical="center" indent="1"/>
    </xf>
    <xf numFmtId="0" fontId="2" fillId="65" borderId="40" applyNumberFormat="0" applyProtection="0">
      <alignment horizontal="left" vertical="top" indent="1"/>
    </xf>
    <xf numFmtId="0" fontId="263" fillId="0" borderId="0"/>
    <xf numFmtId="0" fontId="2" fillId="14" borderId="40" applyNumberFormat="0" applyProtection="0">
      <alignment horizontal="left" vertical="top" indent="1"/>
    </xf>
    <xf numFmtId="0" fontId="2" fillId="14" borderId="40" applyNumberFormat="0" applyProtection="0">
      <alignment horizontal="left" vertical="top" indent="1"/>
    </xf>
    <xf numFmtId="0" fontId="2" fillId="115" borderId="25" applyNumberFormat="0" applyProtection="0">
      <alignment horizontal="left" vertical="center" indent="1"/>
    </xf>
    <xf numFmtId="0" fontId="2" fillId="66" borderId="40" applyNumberFormat="0" applyProtection="0">
      <alignment horizontal="left" vertical="center" indent="1"/>
    </xf>
    <xf numFmtId="0" fontId="263" fillId="0" borderId="0"/>
    <xf numFmtId="0" fontId="2" fillId="41" borderId="40" applyNumberFormat="0" applyProtection="0">
      <alignment horizontal="left" vertical="center" indent="1"/>
    </xf>
    <xf numFmtId="0" fontId="2" fillId="41" borderId="40" applyNumberFormat="0" applyProtection="0">
      <alignment horizontal="left" vertical="center" indent="1"/>
    </xf>
    <xf numFmtId="0" fontId="2" fillId="115" borderId="25" applyNumberFormat="0" applyProtection="0">
      <alignment horizontal="left" vertical="center" indent="1"/>
    </xf>
    <xf numFmtId="0" fontId="2" fillId="66" borderId="40" applyNumberFormat="0" applyProtection="0">
      <alignment horizontal="left" vertical="top" indent="1"/>
    </xf>
    <xf numFmtId="0" fontId="263" fillId="0" borderId="0"/>
    <xf numFmtId="0" fontId="2" fillId="41" borderId="40" applyNumberFormat="0" applyProtection="0">
      <alignment horizontal="left" vertical="top" indent="1"/>
    </xf>
    <xf numFmtId="0" fontId="2" fillId="41" borderId="40" applyNumberFormat="0" applyProtection="0">
      <alignment horizontal="left" vertical="top" indent="1"/>
    </xf>
    <xf numFmtId="0" fontId="263" fillId="0" borderId="0"/>
    <xf numFmtId="0" fontId="2" fillId="0" borderId="0"/>
    <xf numFmtId="0" fontId="2" fillId="13" borderId="1" applyNumberFormat="0">
      <protection locked="0"/>
    </xf>
    <xf numFmtId="0" fontId="2" fillId="13" borderId="1" applyNumberFormat="0">
      <protection locked="0"/>
    </xf>
    <xf numFmtId="4" fontId="45" fillId="50" borderId="25" applyNumberFormat="0" applyProtection="0">
      <alignment vertical="center"/>
    </xf>
    <xf numFmtId="4" fontId="45" fillId="12" borderId="40" applyNumberFormat="0" applyProtection="0">
      <alignment vertical="center"/>
    </xf>
    <xf numFmtId="4" fontId="167" fillId="66" borderId="40" applyNumberFormat="0" applyProtection="0">
      <alignment vertical="center"/>
    </xf>
    <xf numFmtId="4" fontId="114" fillId="50" borderId="25" applyNumberFormat="0" applyProtection="0">
      <alignment vertical="center"/>
    </xf>
    <xf numFmtId="4" fontId="114" fillId="12" borderId="40" applyNumberFormat="0" applyProtection="0">
      <alignment vertical="center"/>
    </xf>
    <xf numFmtId="4" fontId="260" fillId="66" borderId="40" applyNumberFormat="0" applyProtection="0">
      <alignment vertical="center"/>
    </xf>
    <xf numFmtId="4" fontId="45" fillId="50" borderId="25" applyNumberFormat="0" applyProtection="0">
      <alignment horizontal="left" vertical="center" indent="1"/>
    </xf>
    <xf numFmtId="4" fontId="45" fillId="12" borderId="40" applyNumberFormat="0" applyProtection="0">
      <alignment horizontal="left" vertical="center" indent="1"/>
    </xf>
    <xf numFmtId="4" fontId="112" fillId="65" borderId="63" applyNumberFormat="0" applyProtection="0">
      <alignment horizontal="left" vertical="center" indent="1"/>
    </xf>
    <xf numFmtId="4" fontId="45" fillId="50" borderId="25" applyNumberFormat="0" applyProtection="0">
      <alignment horizontal="left" vertical="center" indent="1"/>
    </xf>
    <xf numFmtId="0" fontId="263" fillId="0" borderId="0"/>
    <xf numFmtId="4" fontId="167" fillId="66" borderId="40" applyNumberFormat="0" applyProtection="0">
      <alignment horizontal="right" vertical="center"/>
    </xf>
    <xf numFmtId="4" fontId="22" fillId="66" borderId="40" applyNumberFormat="0" applyProtection="0">
      <alignment horizontal="right" vertical="center"/>
    </xf>
    <xf numFmtId="4" fontId="114" fillId="87" borderId="25" applyNumberFormat="0" applyProtection="0">
      <alignment horizontal="right" vertical="center"/>
    </xf>
    <xf numFmtId="4" fontId="260" fillId="66" borderId="40" applyNumberFormat="0" applyProtection="0">
      <alignment horizontal="right" vertical="center"/>
    </xf>
    <xf numFmtId="4" fontId="254" fillId="2" borderId="65" applyNumberFormat="0" applyProtection="0">
      <alignment horizontal="right" vertical="center"/>
    </xf>
    <xf numFmtId="4" fontId="112" fillId="65" borderId="40" applyNumberFormat="0" applyProtection="0">
      <alignment horizontal="left" vertical="center" indent="1"/>
    </xf>
    <xf numFmtId="4" fontId="45" fillId="10" borderId="40" applyNumberFormat="0" applyProtection="0">
      <alignment horizontal="left" vertical="center" indent="1"/>
    </xf>
    <xf numFmtId="4" fontId="150" fillId="65" borderId="40" applyNumberFormat="0" applyProtection="0">
      <alignment horizontal="left" vertical="center" indent="1"/>
    </xf>
    <xf numFmtId="4" fontId="76" fillId="32" borderId="65" applyNumberFormat="0" applyProtection="0">
      <alignment horizontal="left" vertical="center" indent="1"/>
    </xf>
    <xf numFmtId="0" fontId="2" fillId="115" borderId="25" applyNumberFormat="0" applyProtection="0">
      <alignment horizontal="left" vertical="center" indent="1"/>
    </xf>
    <xf numFmtId="0" fontId="263" fillId="0" borderId="0"/>
    <xf numFmtId="0" fontId="261" fillId="0" borderId="0"/>
    <xf numFmtId="4" fontId="115" fillId="60" borderId="63" applyNumberFormat="0" applyProtection="0">
      <alignment horizontal="left" vertical="center" indent="1"/>
    </xf>
    <xf numFmtId="4" fontId="257" fillId="67" borderId="14" applyNumberFormat="0" applyProtection="0">
      <alignment horizontal="left" vertical="center" indent="1"/>
    </xf>
    <xf numFmtId="4" fontId="115" fillId="67" borderId="0" applyNumberFormat="0" applyProtection="0">
      <alignment horizontal="left" vertical="center" indent="1"/>
    </xf>
    <xf numFmtId="4" fontId="115" fillId="67" borderId="0" applyNumberFormat="0" applyProtection="0">
      <alignment horizontal="left" vertical="center" indent="1"/>
    </xf>
    <xf numFmtId="4" fontId="116" fillId="87" borderId="25" applyNumberFormat="0" applyProtection="0">
      <alignment horizontal="right" vertical="center"/>
    </xf>
    <xf numFmtId="4" fontId="264" fillId="66" borderId="40" applyNumberFormat="0" applyProtection="0">
      <alignment horizontal="right" vertical="center"/>
    </xf>
    <xf numFmtId="4" fontId="258" fillId="13" borderId="65" applyNumberFormat="0" applyProtection="0">
      <alignment horizontal="right" vertical="center"/>
    </xf>
    <xf numFmtId="38" fontId="97" fillId="88" borderId="64" applyNumberFormat="0" applyFont="0" applyAlignment="0">
      <alignment vertical="top" wrapText="1"/>
      <protection locked="0"/>
    </xf>
    <xf numFmtId="38" fontId="97" fillId="88" borderId="64" applyNumberFormat="0" applyFont="0" applyAlignment="0">
      <alignment vertical="top" wrapText="1"/>
      <protection locked="0"/>
    </xf>
    <xf numFmtId="0" fontId="169" fillId="0" borderId="0"/>
    <xf numFmtId="0" fontId="34" fillId="74" borderId="0" applyNumberFormat="0" applyBorder="0" applyAlignment="0" applyProtection="0"/>
    <xf numFmtId="9" fontId="2" fillId="0" borderId="0" applyFill="0" applyBorder="0" applyAlignment="0" applyProtection="0"/>
    <xf numFmtId="0" fontId="34" fillId="15" borderId="0" applyNumberFormat="0" applyBorder="0" applyAlignment="0" applyProtection="0"/>
    <xf numFmtId="0" fontId="35" fillId="81" borderId="0" applyNumberFormat="0" applyBorder="0" applyAlignment="0" applyProtection="0"/>
    <xf numFmtId="9" fontId="2" fillId="0" borderId="0" applyFill="0" applyBorder="0" applyAlignment="0" applyProtection="0"/>
    <xf numFmtId="9" fontId="2" fillId="0" borderId="0" applyFill="0" applyBorder="0" applyAlignment="0" applyProtection="0"/>
    <xf numFmtId="0" fontId="35" fillId="82" borderId="0" applyNumberFormat="0" applyBorder="0" applyAlignment="0" applyProtection="0"/>
    <xf numFmtId="0" fontId="35" fillId="80" borderId="0" applyNumberFormat="0" applyBorder="0" applyAlignment="0" applyProtection="0"/>
    <xf numFmtId="0" fontId="164" fillId="0" borderId="0" applyNumberFormat="0" applyFill="0" applyBorder="0" applyAlignment="0" applyProtection="0"/>
    <xf numFmtId="9" fontId="2" fillId="0" borderId="0" applyFont="0" applyFill="0" applyBorder="0" applyAlignment="0" applyProtection="0"/>
    <xf numFmtId="0" fontId="35" fillId="26" borderId="0" applyNumberFormat="0" applyBorder="0" applyAlignment="0" applyProtection="0"/>
    <xf numFmtId="0" fontId="35" fillId="81" borderId="0" applyNumberFormat="0" applyBorder="0" applyAlignment="0" applyProtection="0"/>
    <xf numFmtId="0" fontId="35" fillId="79" borderId="0" applyNumberFormat="0" applyBorder="0" applyAlignment="0" applyProtection="0"/>
    <xf numFmtId="0" fontId="35" fillId="80" borderId="0" applyNumberFormat="0" applyBorder="0" applyAlignment="0" applyProtection="0"/>
    <xf numFmtId="0" fontId="2" fillId="0" borderId="92" applyNumberFormat="0" applyAlignment="0" applyProtection="0"/>
    <xf numFmtId="0" fontId="35" fillId="77" borderId="0" applyNumberFormat="0" applyBorder="0" applyAlignment="0" applyProtection="0"/>
    <xf numFmtId="0" fontId="2" fillId="0" borderId="0"/>
    <xf numFmtId="0" fontId="35" fillId="82" borderId="0" applyNumberFormat="0" applyBorder="0" applyAlignment="0" applyProtection="0"/>
    <xf numFmtId="0" fontId="34" fillId="122" borderId="0" applyNumberFormat="0" applyBorder="0" applyAlignment="0" applyProtection="0"/>
    <xf numFmtId="9" fontId="2" fillId="0" borderId="0" applyFill="0" applyBorder="0" applyAlignment="0" applyProtection="0"/>
    <xf numFmtId="9" fontId="2" fillId="0" borderId="0" applyFont="0" applyFill="0" applyBorder="0" applyAlignment="0" applyProtection="0"/>
    <xf numFmtId="9" fontId="250" fillId="0" borderId="0" applyFont="0" applyFill="0" applyBorder="0" applyAlignment="0" applyProtection="0"/>
    <xf numFmtId="0" fontId="22" fillId="48" borderId="80" applyNumberFormat="0" applyAlignment="0" applyProtection="0"/>
    <xf numFmtId="0" fontId="34" fillId="12" borderId="0" applyNumberFormat="0" applyBorder="0" applyAlignment="0" applyProtection="0"/>
    <xf numFmtId="9" fontId="2" fillId="0" borderId="0" applyFill="0" applyBorder="0" applyAlignment="0" applyProtection="0"/>
    <xf numFmtId="0" fontId="34" fillId="11" borderId="0" applyNumberFormat="0" applyBorder="0" applyAlignment="0" applyProtection="0"/>
    <xf numFmtId="9" fontId="2" fillId="0" borderId="0" applyFill="0" applyBorder="0" applyAlignment="0" applyProtection="0"/>
    <xf numFmtId="0" fontId="34" fillId="74" borderId="0" applyNumberFormat="0" applyBorder="0" applyAlignment="0" applyProtection="0"/>
    <xf numFmtId="199" fontId="87" fillId="133" borderId="0">
      <protection hidden="1"/>
    </xf>
    <xf numFmtId="0" fontId="162" fillId="34" borderId="4" applyNumberFormat="0" applyAlignment="0" applyProtection="0"/>
    <xf numFmtId="203" fontId="88" fillId="133" borderId="0"/>
    <xf numFmtId="189" fontId="88" fillId="133" borderId="0">
      <protection hidden="1"/>
    </xf>
    <xf numFmtId="189" fontId="135" fillId="133" borderId="0"/>
    <xf numFmtId="0" fontId="162" fillId="34" borderId="4" applyNumberFormat="0" applyAlignment="0" applyProtection="0"/>
    <xf numFmtId="189" fontId="136" fillId="133" borderId="0">
      <alignment horizontal="center"/>
    </xf>
    <xf numFmtId="189" fontId="136" fillId="133" borderId="0">
      <alignment horizontal="center"/>
    </xf>
    <xf numFmtId="189" fontId="136" fillId="133" borderId="0">
      <alignment horizontal="center" wrapText="1"/>
    </xf>
    <xf numFmtId="189" fontId="137" fillId="133" borderId="0">
      <alignment horizontal="center" wrapText="1"/>
    </xf>
    <xf numFmtId="0" fontId="136" fillId="133" borderId="7">
      <alignment horizontal="center"/>
    </xf>
    <xf numFmtId="189" fontId="138" fillId="133" borderId="0"/>
    <xf numFmtId="203" fontId="87" fillId="133" borderId="0">
      <alignment horizontal="right"/>
      <protection hidden="1"/>
    </xf>
    <xf numFmtId="188" fontId="87" fillId="133" borderId="0">
      <alignment horizontal="right"/>
      <protection hidden="1"/>
    </xf>
    <xf numFmtId="203" fontId="87" fillId="133" borderId="49">
      <alignment horizontal="right"/>
      <protection hidden="1"/>
    </xf>
    <xf numFmtId="203" fontId="87" fillId="133" borderId="49">
      <alignment horizontal="center"/>
      <protection hidden="1"/>
    </xf>
    <xf numFmtId="188" fontId="139" fillId="133" borderId="49"/>
    <xf numFmtId="188" fontId="87" fillId="133" borderId="49">
      <alignment horizontal="right"/>
      <protection hidden="1"/>
    </xf>
    <xf numFmtId="0" fontId="164" fillId="0" borderId="0" applyNumberFormat="0" applyFill="0" applyBorder="0" applyAlignment="0" applyProtection="0"/>
    <xf numFmtId="189" fontId="87" fillId="133" borderId="7">
      <alignment horizontal="right"/>
      <protection hidden="1"/>
    </xf>
    <xf numFmtId="189" fontId="87" fillId="133" borderId="50">
      <alignment horizontal="center"/>
      <protection hidden="1"/>
    </xf>
    <xf numFmtId="0" fontId="299" fillId="0" borderId="0" applyNumberFormat="0" applyFill="0" applyBorder="0" applyAlignment="0" applyProtection="0"/>
    <xf numFmtId="0" fontId="164" fillId="0" borderId="0" applyNumberFormat="0" applyFill="0" applyBorder="0" applyAlignment="0" applyProtection="0"/>
    <xf numFmtId="0" fontId="219" fillId="0" borderId="72"/>
    <xf numFmtId="0" fontId="50" fillId="0" borderId="0" applyNumberFormat="0" applyFill="0" applyBorder="0" applyAlignment="0" applyProtection="0"/>
    <xf numFmtId="0" fontId="50" fillId="0" borderId="0" applyNumberFormat="0" applyFill="0" applyBorder="0" applyAlignment="0" applyProtection="0"/>
    <xf numFmtId="175" fontId="153" fillId="0" borderId="0"/>
    <xf numFmtId="0" fontId="282" fillId="133" borderId="51" applyNumberFormat="0"/>
    <xf numFmtId="0" fontId="177" fillId="89" borderId="64" applyNumberFormat="0" applyAlignment="0"/>
    <xf numFmtId="0" fontId="178" fillId="90" borderId="64" applyNumberFormat="0" applyFont="0" applyAlignment="0"/>
    <xf numFmtId="0" fontId="300" fillId="0" borderId="93">
      <protection locked="0"/>
    </xf>
    <xf numFmtId="0" fontId="259" fillId="0" borderId="0" applyNumberFormat="0" applyFill="0" applyBorder="0" applyAlignment="0" applyProtection="0"/>
    <xf numFmtId="0" fontId="300" fillId="0" borderId="93">
      <protection locked="0"/>
    </xf>
    <xf numFmtId="0" fontId="27" fillId="0" borderId="0"/>
    <xf numFmtId="0" fontId="301" fillId="0" borderId="93">
      <protection locked="0"/>
    </xf>
    <xf numFmtId="0" fontId="162" fillId="34" borderId="4" applyNumberFormat="0" applyAlignment="0" applyProtection="0"/>
    <xf numFmtId="0" fontId="162" fillId="34" borderId="4" applyNumberFormat="0" applyAlignment="0" applyProtection="0"/>
    <xf numFmtId="0" fontId="108" fillId="0" borderId="38" applyNumberFormat="0" applyFill="0" applyAlignment="0" applyProtection="0"/>
    <xf numFmtId="0" fontId="108" fillId="0" borderId="38" applyNumberFormat="0" applyFill="0" applyAlignment="0" applyProtection="0"/>
    <xf numFmtId="0" fontId="2" fillId="0" borderId="0"/>
    <xf numFmtId="0" fontId="2" fillId="0" borderId="0"/>
    <xf numFmtId="0" fontId="2" fillId="0" borderId="0"/>
    <xf numFmtId="0" fontId="2" fillId="0" borderId="0"/>
    <xf numFmtId="0" fontId="2" fillId="0" borderId="0"/>
    <xf numFmtId="175" fontId="251" fillId="0" borderId="94"/>
    <xf numFmtId="0" fontId="2" fillId="0" borderId="0"/>
    <xf numFmtId="0" fontId="2" fillId="0" borderId="0"/>
    <xf numFmtId="0" fontId="2" fillId="0" borderId="0"/>
    <xf numFmtId="0" fontId="2" fillId="0" borderId="0"/>
    <xf numFmtId="0" fontId="2" fillId="0" borderId="0"/>
    <xf numFmtId="0" fontId="35" fillId="82" borderId="0" applyNumberFormat="0" applyBorder="0" applyAlignment="0" applyProtection="0"/>
    <xf numFmtId="0" fontId="2" fillId="0" borderId="0"/>
    <xf numFmtId="0" fontId="35" fillId="82" borderId="0" applyNumberFormat="0" applyBorder="0" applyAlignment="0" applyProtection="0"/>
    <xf numFmtId="0" fontId="2" fillId="0" borderId="0"/>
    <xf numFmtId="0" fontId="35" fillId="81" borderId="0" applyNumberFormat="0" applyBorder="0" applyAlignment="0" applyProtection="0"/>
    <xf numFmtId="0" fontId="241" fillId="39" borderId="9" applyNumberFormat="0" applyAlignment="0" applyProtection="0"/>
    <xf numFmtId="0" fontId="2" fillId="0" borderId="0"/>
    <xf numFmtId="0" fontId="269" fillId="54" borderId="0" applyNumberFormat="0" applyBorder="0" applyAlignment="0" applyProtection="0"/>
    <xf numFmtId="0" fontId="35" fillId="81" borderId="0" applyNumberFormat="0" applyBorder="0" applyAlignment="0" applyProtection="0"/>
    <xf numFmtId="0" fontId="35" fillId="80" borderId="0" applyNumberFormat="0" applyBorder="0" applyAlignment="0" applyProtection="0"/>
    <xf numFmtId="0" fontId="47" fillId="133" borderId="4" applyNumberFormat="0" applyAlignment="0" applyProtection="0"/>
    <xf numFmtId="165" fontId="31" fillId="0" borderId="0" applyFont="0" applyFill="0" applyBorder="0" applyAlignment="0" applyProtection="0"/>
    <xf numFmtId="0" fontId="35" fillId="26" borderId="0" applyNumberFormat="0" applyBorder="0" applyAlignment="0" applyProtection="0"/>
    <xf numFmtId="0" fontId="35" fillId="77" borderId="0" applyNumberFormat="0" applyBorder="0" applyAlignment="0" applyProtection="0"/>
    <xf numFmtId="0" fontId="2" fillId="0" borderId="0"/>
    <xf numFmtId="0" fontId="247" fillId="0" borderId="19" applyNumberFormat="0" applyFill="0" applyAlignment="0" applyProtection="0"/>
    <xf numFmtId="0" fontId="35" fillId="79" borderId="0" applyNumberFormat="0" applyBorder="0" applyAlignment="0" applyProtection="0"/>
    <xf numFmtId="0" fontId="35" fillId="77" borderId="0" applyNumberFormat="0" applyBorder="0" applyAlignment="0" applyProtection="0"/>
    <xf numFmtId="0" fontId="2" fillId="0" borderId="0"/>
    <xf numFmtId="0" fontId="2" fillId="0" borderId="91" applyNumberFormat="0" applyAlignment="0" applyProtection="0"/>
    <xf numFmtId="0" fontId="35" fillId="26" borderId="0" applyNumberFormat="0" applyBorder="0" applyAlignment="0" applyProtection="0"/>
    <xf numFmtId="0" fontId="2" fillId="0" borderId="90" applyNumberFormat="0" applyAlignment="0" applyProtection="0"/>
    <xf numFmtId="0" fontId="35" fillId="79" borderId="0" applyNumberFormat="0" applyBorder="0" applyAlignment="0" applyProtection="0"/>
    <xf numFmtId="0" fontId="35" fillId="77" borderId="0" applyNumberFormat="0" applyBorder="0" applyAlignment="0" applyProtection="0"/>
    <xf numFmtId="0" fontId="2" fillId="0" borderId="0"/>
    <xf numFmtId="0" fontId="31" fillId="130" borderId="0" applyNumberFormat="0" applyBorder="0" applyAlignment="0" applyProtection="0"/>
    <xf numFmtId="0" fontId="18" fillId="0" borderId="0"/>
    <xf numFmtId="0" fontId="34" fillId="39" borderId="0" applyNumberFormat="0" applyBorder="0" applyAlignment="0" applyProtection="0"/>
    <xf numFmtId="0" fontId="2" fillId="0" borderId="0" applyNumberFormat="0" applyAlignment="0" applyProtection="0"/>
    <xf numFmtId="0" fontId="34" fillId="11"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34" fillId="39" borderId="0" applyNumberFormat="0" applyBorder="0" applyAlignment="0" applyProtection="0"/>
    <xf numFmtId="0" fontId="2" fillId="0" borderId="0" applyNumberFormat="0" applyAlignment="0" applyProtection="0"/>
    <xf numFmtId="0" fontId="34" fillId="19" borderId="0" applyNumberFormat="0" applyBorder="0" applyAlignment="0" applyProtection="0"/>
    <xf numFmtId="0" fontId="21" fillId="0" borderId="0" applyNumberFormat="0" applyFill="0" applyBorder="0">
      <alignment horizontal="center" wrapText="1"/>
    </xf>
    <xf numFmtId="0" fontId="21" fillId="0" borderId="0" applyNumberFormat="0" applyFill="0" applyBorder="0">
      <alignment horizontal="center" wrapText="1"/>
    </xf>
    <xf numFmtId="0" fontId="156" fillId="0" borderId="0" applyNumberFormat="0" applyFill="0" applyBorder="0">
      <alignment horizontal="left" wrapText="1"/>
    </xf>
    <xf numFmtId="276" fontId="2" fillId="0" borderId="0" applyFill="0" applyBorder="0" applyAlignment="0" applyProtection="0"/>
    <xf numFmtId="8" fontId="2" fillId="0" borderId="0" applyFill="0" applyBorder="0" applyAlignment="0" applyProtection="0">
      <alignment wrapText="1"/>
    </xf>
    <xf numFmtId="275" fontId="2" fillId="0" borderId="0" applyFill="0" applyBorder="0">
      <alignment horizontal="right" wrapText="1"/>
    </xf>
    <xf numFmtId="17" fontId="2" fillId="0" borderId="0" applyFill="0" applyBorder="0">
      <alignment horizontal="right" wrapText="1"/>
    </xf>
    <xf numFmtId="0" fontId="2" fillId="0" borderId="0" applyNumberFormat="0" applyFill="0" applyBorder="0">
      <alignment horizontal="right" wrapText="1"/>
    </xf>
    <xf numFmtId="0" fontId="2" fillId="0" borderId="0" applyNumberFormat="0" applyFill="0" applyBorder="0">
      <alignment horizontal="right" wrapText="1"/>
    </xf>
    <xf numFmtId="0" fontId="2" fillId="0" borderId="0" applyNumberFormat="0" applyFill="0" applyBorder="0" applyProtection="0">
      <alignment horizontal="right" wrapText="1"/>
    </xf>
    <xf numFmtId="0" fontId="2" fillId="0" borderId="0" applyNumberFormat="0" applyFill="0" applyBorder="0" applyProtection="0">
      <alignment horizontal="right" wrapText="1"/>
    </xf>
    <xf numFmtId="251" fontId="2" fillId="0" borderId="0" applyFill="0" applyBorder="0" applyAlignment="0" applyProtection="0"/>
    <xf numFmtId="251" fontId="2" fillId="0" borderId="0" applyFill="0" applyBorder="0" applyAlignment="0" applyProtection="0">
      <alignment wrapText="1"/>
    </xf>
    <xf numFmtId="213" fontId="2" fillId="0" borderId="0" applyFill="0" applyBorder="0" applyAlignment="0" applyProtection="0"/>
    <xf numFmtId="213" fontId="2" fillId="0" borderId="0" applyFill="0" applyBorder="0" applyAlignment="0" applyProtection="0">
      <alignment wrapText="1"/>
    </xf>
    <xf numFmtId="274" fontId="2" fillId="0" borderId="0" applyFill="0" applyBorder="0" applyAlignment="0" applyProtection="0"/>
    <xf numFmtId="0" fontId="60" fillId="0" borderId="1" applyNumberFormat="0" applyFill="0" applyBorder="0" applyAlignment="0" applyProtection="0">
      <alignment horizontal="right"/>
    </xf>
    <xf numFmtId="268" fontId="2" fillId="0" borderId="0" applyFill="0" applyBorder="0" applyAlignment="0" applyProtection="0">
      <alignment wrapText="1"/>
    </xf>
    <xf numFmtId="0" fontId="2" fillId="0" borderId="0" applyNumberFormat="0" applyFill="0" applyBorder="0" applyProtection="0">
      <alignment horizontal="right" wrapText="1"/>
    </xf>
    <xf numFmtId="0" fontId="2" fillId="0" borderId="0" applyNumberFormat="0" applyFill="0" applyBorder="0" applyProtection="0">
      <alignment horizontal="right" wrapText="1"/>
    </xf>
    <xf numFmtId="0" fontId="2" fillId="152" borderId="0" applyNumberFormat="0" applyBorder="0">
      <alignment wrapText="1"/>
    </xf>
    <xf numFmtId="0" fontId="35" fillId="39" borderId="0" applyNumberFormat="0" applyBorder="0" applyAlignment="0" applyProtection="0"/>
    <xf numFmtId="0" fontId="2" fillId="157" borderId="0" applyNumberFormat="0" applyBorder="0">
      <alignment wrapText="1"/>
    </xf>
    <xf numFmtId="0" fontId="35" fillId="11" borderId="0" applyNumberFormat="0" applyBorder="0" applyAlignment="0" applyProtection="0"/>
    <xf numFmtId="0" fontId="2" fillId="152" borderId="0" applyNumberFormat="0" applyBorder="0">
      <alignment horizontal="center" wrapText="1"/>
    </xf>
    <xf numFmtId="0" fontId="35" fillId="17" borderId="0" applyNumberFormat="0" applyBorder="0" applyAlignment="0" applyProtection="0"/>
    <xf numFmtId="0" fontId="2" fillId="157" borderId="0" applyNumberFormat="0" applyBorder="0">
      <alignment horizontal="center" wrapText="1"/>
    </xf>
    <xf numFmtId="0" fontId="35" fillId="18" borderId="0" applyNumberFormat="0" applyBorder="0" applyAlignment="0" applyProtection="0"/>
    <xf numFmtId="0" fontId="21" fillId="156" borderId="89" applyNumberFormat="0" applyAlignment="0" applyProtection="0">
      <alignment wrapText="1"/>
    </xf>
    <xf numFmtId="0" fontId="35" fillId="32" borderId="0" applyNumberFormat="0" applyBorder="0" applyAlignment="0" applyProtection="0"/>
    <xf numFmtId="0" fontId="21" fillId="156" borderId="88" applyNumberFormat="0" applyProtection="0">
      <alignment horizontal="center" wrapText="1"/>
    </xf>
    <xf numFmtId="0" fontId="35" fillId="19" borderId="0" applyNumberFormat="0" applyBorder="0" applyAlignment="0" applyProtection="0"/>
    <xf numFmtId="168" fontId="279" fillId="0" borderId="0"/>
    <xf numFmtId="168" fontId="279" fillId="0" borderId="0"/>
    <xf numFmtId="0" fontId="2" fillId="0" borderId="0"/>
    <xf numFmtId="0" fontId="2" fillId="0" borderId="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2" fillId="88" borderId="64" applyNumberFormat="0" applyAlignment="0">
      <protection locked="0"/>
    </xf>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298" fillId="136" borderId="0"/>
    <xf numFmtId="0" fontId="298" fillId="134" borderId="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298" fillId="147" borderId="0"/>
    <xf numFmtId="0" fontId="295" fillId="155" borderId="0"/>
    <xf numFmtId="0" fontId="295" fillId="149" borderId="43">
      <protection locked="0"/>
    </xf>
    <xf numFmtId="0" fontId="296" fillId="155" borderId="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295" fillId="155" borderId="0"/>
    <xf numFmtId="0" fontId="297" fillId="155" borderId="0"/>
    <xf numFmtId="0" fontId="297" fillId="155" borderId="43"/>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59" fillId="139" borderId="14"/>
    <xf numFmtId="0" fontId="106" fillId="3" borderId="32" applyProtection="0">
      <alignment horizontal="centerContinuous"/>
      <protection locked="0"/>
    </xf>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55" fillId="3" borderId="37" applyProtection="0">
      <alignment horizontal="center" wrapText="1"/>
      <protection locked="0"/>
    </xf>
    <xf numFmtId="0" fontId="106" fillId="3" borderId="32" applyProtection="0">
      <alignment horizontal="centerContinuous"/>
      <protection locked="0"/>
    </xf>
    <xf numFmtId="0" fontId="55" fillId="3" borderId="37" applyProtection="0">
      <alignment horizontal="center" wrapText="1"/>
      <protection locked="0"/>
    </xf>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106" fillId="3" borderId="32" applyProtection="0">
      <alignment horizontal="centerContinuous"/>
      <protection locked="0"/>
    </xf>
    <xf numFmtId="0" fontId="55" fillId="3" borderId="37" applyProtection="0">
      <alignment horizontal="center" wrapText="1"/>
      <protection locked="0"/>
    </xf>
    <xf numFmtId="0" fontId="261" fillId="0" borderId="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115" fillId="125" borderId="0" applyNumberFormat="0" applyProtection="0">
      <alignment horizontal="left" vertical="center"/>
    </xf>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2" fillId="115" borderId="25" applyNumberFormat="0" applyProtection="0">
      <alignment horizontal="left" vertical="center"/>
    </xf>
    <xf numFmtId="0" fontId="2" fillId="123" borderId="25" applyNumberFormat="0" applyProtection="0">
      <alignment horizontal="left" vertical="center"/>
    </xf>
    <xf numFmtId="0" fontId="2" fillId="123" borderId="25" applyNumberFormat="0" applyProtection="0">
      <alignment horizontal="left" vertical="center"/>
    </xf>
    <xf numFmtId="0" fontId="2" fillId="123" borderId="25" applyNumberFormat="0" applyProtection="0">
      <alignment horizontal="left" vertical="center"/>
    </xf>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2" fillId="115" borderId="25" applyNumberFormat="0" applyProtection="0">
      <alignment horizontal="left" vertical="center"/>
    </xf>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2" fillId="123" borderId="25" applyNumberFormat="0" applyProtection="0">
      <alignment horizontal="left" vertical="center"/>
    </xf>
    <xf numFmtId="0" fontId="2" fillId="123" borderId="25" applyNumberFormat="0" applyProtection="0">
      <alignment horizontal="left" vertical="center"/>
    </xf>
    <xf numFmtId="0" fontId="2" fillId="123" borderId="25" applyNumberFormat="0" applyProtection="0">
      <alignment horizontal="left" vertical="center"/>
    </xf>
    <xf numFmtId="0" fontId="22" fillId="153" borderId="40" applyNumberFormat="0" applyProtection="0">
      <alignment horizontal="left" vertical="center"/>
    </xf>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4" fontId="294" fillId="87" borderId="25" applyNumberFormat="0" applyProtection="0">
      <alignment horizontal="right" vertical="center"/>
    </xf>
    <xf numFmtId="4" fontId="22" fillId="87" borderId="25" applyNumberFormat="0" applyProtection="0">
      <alignment horizontal="right" vertical="center"/>
    </xf>
    <xf numFmtId="0" fontId="22" fillId="129" borderId="40" applyNumberFormat="0" applyProtection="0">
      <alignment horizontal="right" vertical="center"/>
    </xf>
    <xf numFmtId="0" fontId="107" fillId="58" borderId="0" applyNumberFormat="0" applyBorder="0" applyAlignment="0" applyProtection="0"/>
    <xf numFmtId="4" fontId="22" fillId="50" borderId="25" applyNumberFormat="0" applyProtection="0">
      <alignment horizontal="left" vertical="center"/>
    </xf>
    <xf numFmtId="4" fontId="22" fillId="50" borderId="25" applyNumberFormat="0" applyProtection="0">
      <alignment horizontal="left" vertical="center"/>
    </xf>
    <xf numFmtId="4" fontId="294" fillId="50" borderId="25" applyNumberFormat="0" applyProtection="0">
      <alignment vertical="center"/>
    </xf>
    <xf numFmtId="4" fontId="22" fillId="50" borderId="25" applyNumberFormat="0" applyProtection="0">
      <alignment vertical="center"/>
    </xf>
    <xf numFmtId="0" fontId="31" fillId="0" borderId="0"/>
    <xf numFmtId="0" fontId="251" fillId="142" borderId="0" applyBorder="0"/>
    <xf numFmtId="0" fontId="31" fillId="0" borderId="0"/>
    <xf numFmtId="0" fontId="31" fillId="0" borderId="0"/>
    <xf numFmtId="0" fontId="2" fillId="115" borderId="25" applyNumberFormat="0" applyProtection="0">
      <alignment horizontal="left" vertical="center"/>
    </xf>
    <xf numFmtId="0" fontId="2" fillId="123" borderId="25" applyNumberFormat="0" applyProtection="0">
      <alignment horizontal="left" vertical="center"/>
    </xf>
    <xf numFmtId="0" fontId="158" fillId="122" borderId="4" applyNumberFormat="0" applyAlignment="0" applyProtection="0"/>
    <xf numFmtId="0" fontId="2" fillId="115" borderId="25" applyNumberFormat="0" applyProtection="0">
      <alignment horizontal="left" vertical="center"/>
    </xf>
    <xf numFmtId="0" fontId="2" fillId="0" borderId="0"/>
    <xf numFmtId="0" fontId="31" fillId="0" borderId="0"/>
    <xf numFmtId="0" fontId="56" fillId="53" borderId="9" applyNumberFormat="0" applyAlignment="0" applyProtection="0"/>
    <xf numFmtId="0" fontId="2" fillId="123" borderId="25" applyNumberFormat="0" applyProtection="0">
      <alignment horizontal="left" vertical="center"/>
    </xf>
    <xf numFmtId="0" fontId="2" fillId="3" borderId="25" applyNumberFormat="0" applyProtection="0">
      <alignment horizontal="left" vertical="center"/>
    </xf>
    <xf numFmtId="0" fontId="2" fillId="133" borderId="25" applyNumberFormat="0" applyProtection="0">
      <alignment horizontal="left" vertical="center"/>
    </xf>
    <xf numFmtId="0" fontId="2" fillId="3" borderId="25" applyNumberFormat="0" applyProtection="0">
      <alignment horizontal="left" vertical="center"/>
    </xf>
    <xf numFmtId="0" fontId="2" fillId="133" borderId="25" applyNumberFormat="0" applyProtection="0">
      <alignment horizontal="left" vertical="center"/>
    </xf>
    <xf numFmtId="0" fontId="2" fillId="0" borderId="0"/>
    <xf numFmtId="0" fontId="2" fillId="84" borderId="25" applyNumberFormat="0" applyProtection="0">
      <alignment horizontal="left" vertical="center"/>
    </xf>
    <xf numFmtId="0" fontId="31" fillId="0" borderId="0"/>
    <xf numFmtId="0" fontId="2" fillId="131" borderId="25" applyNumberFormat="0" applyProtection="0">
      <alignment horizontal="left" vertical="center"/>
    </xf>
    <xf numFmtId="0" fontId="2" fillId="84" borderId="25" applyNumberFormat="0" applyProtection="0">
      <alignment horizontal="left" vertical="center"/>
    </xf>
    <xf numFmtId="0" fontId="2" fillId="131" borderId="25" applyNumberFormat="0" applyProtection="0">
      <alignment horizontal="left" vertical="center"/>
    </xf>
    <xf numFmtId="0" fontId="2" fillId="85" borderId="25" applyNumberFormat="0" applyProtection="0">
      <alignment horizontal="left" vertical="center"/>
    </xf>
    <xf numFmtId="0" fontId="2" fillId="146" borderId="25" applyNumberFormat="0" applyProtection="0">
      <alignment horizontal="left" vertical="center"/>
    </xf>
    <xf numFmtId="0" fontId="2" fillId="85" borderId="25" applyNumberFormat="0" applyProtection="0">
      <alignment horizontal="left" vertical="center"/>
    </xf>
    <xf numFmtId="0" fontId="2" fillId="146" borderId="25" applyNumberFormat="0" applyProtection="0">
      <alignment horizontal="left" vertical="center"/>
    </xf>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74" fontId="18"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0" fontId="2" fillId="0" borderId="0"/>
    <xf numFmtId="4" fontId="22" fillId="85" borderId="25" applyNumberFormat="0" applyProtection="0">
      <alignment horizontal="left" vertical="center"/>
    </xf>
    <xf numFmtId="0" fontId="22" fillId="146" borderId="25" applyNumberFormat="0" applyProtection="0">
      <alignment horizontal="left" vertical="center"/>
    </xf>
    <xf numFmtId="0" fontId="22" fillId="153" borderId="0" applyNumberFormat="0" applyProtection="0">
      <alignment horizontal="left" vertical="center"/>
    </xf>
    <xf numFmtId="4" fontId="22" fillId="87" borderId="25" applyNumberFormat="0" applyProtection="0">
      <alignment horizontal="left" vertical="center"/>
    </xf>
    <xf numFmtId="259" fontId="266" fillId="0" borderId="0">
      <alignment vertical="center"/>
    </xf>
    <xf numFmtId="0" fontId="22" fillId="125" borderId="25" applyNumberFormat="0" applyProtection="0">
      <alignment horizontal="left" vertical="center"/>
    </xf>
    <xf numFmtId="0" fontId="22" fillId="129" borderId="0" applyNumberFormat="0" applyProtection="0">
      <alignment horizontal="left" vertical="center"/>
    </xf>
    <xf numFmtId="0" fontId="2" fillId="115" borderId="25" applyNumberFormat="0" applyProtection="0">
      <alignment horizontal="left" vertical="center"/>
    </xf>
    <xf numFmtId="0" fontId="2" fillId="123" borderId="25" applyNumberFormat="0" applyProtection="0">
      <alignment horizontal="left" vertical="center"/>
    </xf>
    <xf numFmtId="0" fontId="2" fillId="123" borderId="25" applyNumberFormat="0" applyProtection="0">
      <alignment horizontal="left" vertical="center"/>
    </xf>
    <xf numFmtId="0" fontId="60" fillId="0" borderId="1" applyNumberFormat="0" applyFill="0" applyBorder="0" applyAlignment="0" applyProtection="0">
      <alignment horizontal="right"/>
    </xf>
    <xf numFmtId="0" fontId="2" fillId="123" borderId="25" applyNumberFormat="0" applyProtection="0">
      <alignment horizontal="left" vertical="center"/>
    </xf>
    <xf numFmtId="0" fontId="22" fillId="153" borderId="40" applyNumberFormat="0" applyProtection="0">
      <alignment horizontal="right" vertical="center"/>
    </xf>
    <xf numFmtId="4" fontId="112" fillId="64" borderId="0" applyNumberFormat="0" applyProtection="0">
      <alignment horizontal="left" vertical="center"/>
    </xf>
    <xf numFmtId="0" fontId="112" fillId="142" borderId="0" applyNumberFormat="0" applyProtection="0">
      <alignment horizontal="left" vertical="center"/>
    </xf>
    <xf numFmtId="4" fontId="22" fillId="87" borderId="79" applyNumberFormat="0" applyProtection="0">
      <alignment horizontal="left" vertical="center"/>
    </xf>
    <xf numFmtId="0" fontId="22" fillId="129" borderId="0" applyNumberFormat="0" applyProtection="0">
      <alignment horizontal="left" vertical="center"/>
    </xf>
    <xf numFmtId="4" fontId="150" fillId="120" borderId="25" applyNumberFormat="0" applyProtection="0">
      <alignment horizontal="left" vertical="center"/>
    </xf>
    <xf numFmtId="0" fontId="150" fillId="154" borderId="87" applyNumberFormat="0" applyProtection="0">
      <alignment horizontal="left" vertical="center"/>
    </xf>
    <xf numFmtId="4" fontId="22" fillId="70" borderId="25" applyNumberFormat="0" applyProtection="0">
      <alignment horizontal="right" vertical="center"/>
    </xf>
    <xf numFmtId="4" fontId="22" fillId="119" borderId="25" applyNumberFormat="0" applyProtection="0">
      <alignment horizontal="right" vertical="center"/>
    </xf>
    <xf numFmtId="4" fontId="22" fillId="91" borderId="25" applyNumberFormat="0" applyProtection="0">
      <alignment horizontal="right" vertical="center"/>
    </xf>
    <xf numFmtId="4" fontId="22" fillId="118" borderId="25" applyNumberFormat="0" applyProtection="0">
      <alignment horizontal="right" vertical="center"/>
    </xf>
    <xf numFmtId="4" fontId="22" fillId="114" borderId="25" applyNumberFormat="0" applyProtection="0">
      <alignment horizontal="right" vertical="center"/>
    </xf>
    <xf numFmtId="4" fontId="22" fillId="71" borderId="25" applyNumberFormat="0" applyProtection="0">
      <alignment horizontal="right" vertical="center"/>
    </xf>
    <xf numFmtId="4" fontId="22" fillId="117" borderId="25" applyNumberFormat="0" applyProtection="0">
      <alignment horizontal="right" vertical="center"/>
    </xf>
    <xf numFmtId="4" fontId="22" fillId="113" borderId="25" applyNumberFormat="0" applyProtection="0">
      <alignment horizontal="right" vertical="center"/>
    </xf>
    <xf numFmtId="4" fontId="22" fillId="116" borderId="25" applyNumberFormat="0" applyProtection="0">
      <alignment horizontal="right" vertical="center"/>
    </xf>
    <xf numFmtId="0" fontId="143" fillId="0" borderId="0" applyNumberFormat="0" applyFill="0" applyBorder="0" applyAlignment="0" applyProtection="0"/>
    <xf numFmtId="0" fontId="2" fillId="115" borderId="25" applyNumberFormat="0" applyProtection="0">
      <alignment horizontal="left" vertical="center"/>
    </xf>
    <xf numFmtId="0" fontId="2" fillId="123" borderId="25" applyNumberFormat="0" applyProtection="0">
      <alignment horizontal="left" vertical="center"/>
    </xf>
    <xf numFmtId="0" fontId="2" fillId="123" borderId="25" applyNumberFormat="0" applyProtection="0">
      <alignment horizontal="left" vertical="center"/>
    </xf>
    <xf numFmtId="0" fontId="2" fillId="123" borderId="25" applyNumberFormat="0" applyProtection="0">
      <alignment horizontal="left" vertical="center"/>
    </xf>
    <xf numFmtId="0" fontId="150" fillId="153" borderId="0" applyNumberFormat="0" applyProtection="0">
      <alignment horizontal="left" vertical="center"/>
    </xf>
    <xf numFmtId="4" fontId="22" fillId="59" borderId="25" applyNumberFormat="0" applyProtection="0">
      <alignment horizontal="left" vertical="center"/>
    </xf>
    <xf numFmtId="4" fontId="22" fillId="59" borderId="25" applyNumberFormat="0" applyProtection="0">
      <alignment horizontal="left" vertical="center"/>
    </xf>
    <xf numFmtId="4" fontId="294" fillId="59" borderId="25" applyNumberFormat="0" applyProtection="0">
      <alignment vertical="center"/>
    </xf>
    <xf numFmtId="4" fontId="22" fillId="59" borderId="25" applyNumberFormat="0" applyProtection="0">
      <alignment vertical="center"/>
    </xf>
    <xf numFmtId="199" fontId="86" fillId="133" borderId="39"/>
    <xf numFmtId="0" fontId="225" fillId="0" borderId="0" applyNumberFormat="0" applyFill="0" applyBorder="0" applyAlignment="0" applyProtection="0"/>
    <xf numFmtId="0" fontId="225" fillId="0" borderId="0" applyNumberFormat="0" applyFill="0" applyBorder="0" applyAlignment="0" applyProtection="0"/>
    <xf numFmtId="0" fontId="72" fillId="0" borderId="19" applyNumberFormat="0" applyFill="0" applyAlignment="0" applyProtection="0"/>
    <xf numFmtId="0" fontId="49" fillId="131" borderId="9" applyNumberFormat="0" applyAlignment="0" applyProtection="0"/>
    <xf numFmtId="1" fontId="293" fillId="133" borderId="0">
      <alignment horizontal="center"/>
    </xf>
    <xf numFmtId="0" fontId="109" fillId="145" borderId="13">
      <alignment horizontal="center" vertical="center"/>
    </xf>
    <xf numFmtId="0" fontId="74" fillId="55" borderId="0" applyNumberFormat="0" applyBorder="0" applyAlignment="0" applyProtection="0"/>
    <xf numFmtId="9" fontId="2" fillId="0" borderId="0" applyFill="0" applyBorder="0" applyAlignment="0" applyProtection="0"/>
    <xf numFmtId="0" fontId="91" fillId="122" borderId="25" applyNumberFormat="0" applyAlignment="0" applyProtection="0"/>
    <xf numFmtId="0" fontId="199" fillId="0" borderId="26" applyNumberFormat="0" applyFill="0" applyAlignment="0" applyProtection="0"/>
    <xf numFmtId="0" fontId="159" fillId="0" borderId="10" applyNumberFormat="0" applyFill="0" applyAlignment="0" applyProtection="0"/>
    <xf numFmtId="0" fontId="200" fillId="0" borderId="27" applyNumberFormat="0" applyFill="0" applyAlignment="0" applyProtection="0"/>
    <xf numFmtId="0" fontId="160" fillId="0" borderId="81" applyNumberFormat="0" applyFill="0" applyAlignment="0" applyProtection="0"/>
    <xf numFmtId="0" fontId="91" fillId="125" borderId="25" applyNumberFormat="0" applyAlignment="0" applyProtection="0"/>
    <xf numFmtId="0" fontId="161" fillId="0" borderId="82" applyNumberFormat="0" applyFill="0" applyAlignment="0" applyProtection="0"/>
    <xf numFmtId="0" fontId="161" fillId="0" borderId="0" applyNumberFormat="0" applyFill="0" applyBorder="0" applyAlignment="0" applyProtection="0"/>
    <xf numFmtId="0" fontId="278" fillId="0" borderId="0"/>
    <xf numFmtId="0" fontId="292" fillId="133" borderId="32" applyProtection="0">
      <alignment horizontal="center"/>
    </xf>
    <xf numFmtId="0" fontId="55" fillId="133" borderId="37" applyProtection="0">
      <alignment horizontal="center" wrapText="1"/>
    </xf>
    <xf numFmtId="0" fontId="82" fillId="0" borderId="22" applyNumberFormat="0" applyFill="0" applyAlignment="0" applyProtection="0"/>
    <xf numFmtId="233" fontId="2" fillId="0" borderId="0" applyFont="0"/>
    <xf numFmtId="233" fontId="2" fillId="0" borderId="0"/>
    <xf numFmtId="0" fontId="90" fillId="19" borderId="4" applyNumberFormat="0" applyAlignment="0" applyProtection="0"/>
    <xf numFmtId="0" fontId="90" fillId="19" borderId="4" applyNumberFormat="0" applyAlignment="0" applyProtection="0"/>
    <xf numFmtId="0" fontId="90" fillId="19" borderId="4" applyNumberFormat="0" applyAlignment="0" applyProtection="0"/>
    <xf numFmtId="233" fontId="2" fillId="0" borderId="0"/>
    <xf numFmtId="233" fontId="2" fillId="0" borderId="0"/>
    <xf numFmtId="233" fontId="2" fillId="0" borderId="0"/>
    <xf numFmtId="0" fontId="90" fillId="19" borderId="4" applyNumberFormat="0" applyAlignment="0" applyProtection="0"/>
    <xf numFmtId="0" fontId="90" fillId="19" borderId="4" applyNumberFormat="0" applyAlignment="0" applyProtection="0"/>
    <xf numFmtId="0" fontId="90" fillId="19" borderId="4" applyNumberFormat="0" applyAlignment="0" applyProtection="0"/>
    <xf numFmtId="0" fontId="90" fillId="19" borderId="4" applyNumberFormat="0" applyAlignment="0" applyProtection="0"/>
    <xf numFmtId="205" fontId="2" fillId="0" borderId="0"/>
    <xf numFmtId="205" fontId="2" fillId="0" borderId="0"/>
    <xf numFmtId="205" fontId="2" fillId="0" borderId="0"/>
    <xf numFmtId="0" fontId="2" fillId="12" borderId="4" applyNumberFormat="0" applyFont="0" applyAlignment="0" applyProtection="0"/>
    <xf numFmtId="0" fontId="2" fillId="88" borderId="4" applyNumberFormat="0" applyAlignment="0" applyProtection="0"/>
    <xf numFmtId="0" fontId="105" fillId="133" borderId="0">
      <protection hidden="1"/>
    </xf>
    <xf numFmtId="0" fontId="2" fillId="0" borderId="0"/>
    <xf numFmtId="0" fontId="97" fillId="0" borderId="0"/>
    <xf numFmtId="0" fontId="291" fillId="133" borderId="0">
      <protection locked="0"/>
    </xf>
    <xf numFmtId="0" fontId="31" fillId="0" borderId="0"/>
    <xf numFmtId="0" fontId="276" fillId="0" borderId="0"/>
    <xf numFmtId="0" fontId="2" fillId="0" borderId="0"/>
    <xf numFmtId="0" fontId="276" fillId="0" borderId="0"/>
    <xf numFmtId="0" fontId="97" fillId="0" borderId="0"/>
    <xf numFmtId="0" fontId="97" fillId="0" borderId="0"/>
    <xf numFmtId="0" fontId="31" fillId="0" borderId="0"/>
    <xf numFmtId="0" fontId="2" fillId="0" borderId="0"/>
    <xf numFmtId="0" fontId="2" fillId="0" borderId="0"/>
    <xf numFmtId="0" fontId="31" fillId="0" borderId="0"/>
    <xf numFmtId="0" fontId="31" fillId="0" borderId="0"/>
    <xf numFmtId="0" fontId="31" fillId="0" borderId="0"/>
    <xf numFmtId="0" fontId="31" fillId="0" borderId="0"/>
    <xf numFmtId="0" fontId="102" fillId="152" borderId="0" applyNumberFormat="0" applyBorder="0" applyAlignment="0" applyProtection="0"/>
    <xf numFmtId="0" fontId="102" fillId="56" borderId="0" applyNumberFormat="0" applyBorder="0" applyAlignment="0" applyProtection="0"/>
    <xf numFmtId="0" fontId="102" fillId="152" borderId="0" applyNumberFormat="0" applyBorder="0" applyAlignment="0" applyProtection="0"/>
    <xf numFmtId="0" fontId="196" fillId="0" borderId="19" applyNumberFormat="0" applyFill="0" applyAlignment="0" applyProtection="0"/>
    <xf numFmtId="0" fontId="163" fillId="0" borderId="22" applyNumberFormat="0" applyFill="0" applyAlignment="0" applyProtection="0"/>
    <xf numFmtId="264" fontId="97" fillId="0" borderId="0" applyFont="0" applyFill="0" applyBorder="0" applyAlignment="0" applyProtection="0"/>
    <xf numFmtId="0" fontId="88" fillId="133" borderId="31"/>
    <xf numFmtId="0" fontId="99" fillId="133" borderId="30"/>
    <xf numFmtId="0" fontId="98" fillId="133" borderId="32"/>
    <xf numFmtId="0" fontId="99" fillId="133" borderId="13"/>
    <xf numFmtId="0" fontId="98" fillId="133" borderId="35">
      <alignment horizontal="center"/>
    </xf>
    <xf numFmtId="0" fontId="97" fillId="133" borderId="35">
      <alignment horizontal="center"/>
    </xf>
    <xf numFmtId="0" fontId="96" fillId="133" borderId="34">
      <alignment horizontal="center" vertical="center"/>
    </xf>
    <xf numFmtId="0" fontId="96" fillId="149" borderId="4">
      <alignment horizontal="center" vertical="center"/>
      <protection locked="0"/>
    </xf>
    <xf numFmtId="0" fontId="95" fillId="133" borderId="33">
      <alignment horizontal="center" vertical="center"/>
    </xf>
    <xf numFmtId="0" fontId="2" fillId="0" borderId="0" applyNumberFormat="0" applyBorder="0" applyAlignment="0" applyProtection="0"/>
    <xf numFmtId="0" fontId="2" fillId="0" borderId="0" applyNumberFormat="0" applyBorder="0" applyAlignment="0" applyProtection="0"/>
    <xf numFmtId="0" fontId="2" fillId="0" borderId="0" applyNumberFormat="0" applyBorder="0" applyAlignment="0" applyProtection="0"/>
    <xf numFmtId="219" fontId="2" fillId="0" borderId="0" applyBorder="0" applyProtection="0"/>
    <xf numFmtId="219" fontId="2" fillId="0" borderId="0" applyBorder="0" applyProtection="0"/>
    <xf numFmtId="219" fontId="2" fillId="0" borderId="0" applyBorder="0" applyProtection="0"/>
    <xf numFmtId="232" fontId="2" fillId="0" borderId="0" applyBorder="0" applyProtection="0"/>
    <xf numFmtId="232" fontId="2" fillId="0" borderId="0" applyBorder="0" applyProtection="0"/>
    <xf numFmtId="213" fontId="59" fillId="88" borderId="0">
      <alignment horizontal="center"/>
    </xf>
    <xf numFmtId="0" fontId="55" fillId="3" borderId="37" applyProtection="0">
      <alignment horizontal="center" wrapText="1"/>
      <protection locked="0"/>
    </xf>
    <xf numFmtId="0" fontId="106" fillId="3" borderId="32" applyProtection="0">
      <alignment horizontal="centerContinuous"/>
      <protection locked="0"/>
    </xf>
    <xf numFmtId="0" fontId="55" fillId="3" borderId="37" applyProtection="0">
      <alignment horizontal="center" wrapText="1"/>
      <protection locked="0"/>
    </xf>
    <xf numFmtId="0" fontId="106" fillId="3" borderId="32" applyProtection="0">
      <alignment horizontal="centerContinuous"/>
      <protection locked="0"/>
    </xf>
    <xf numFmtId="0" fontId="55" fillId="3" borderId="37" applyProtection="0">
      <alignment horizontal="center" wrapText="1"/>
      <protection locked="0"/>
    </xf>
    <xf numFmtId="0" fontId="106" fillId="3" borderId="32" applyProtection="0">
      <alignment horizontal="centerContinuous"/>
      <protection locked="0"/>
    </xf>
    <xf numFmtId="0" fontId="88" fillId="133" borderId="32">
      <protection hidden="1"/>
    </xf>
    <xf numFmtId="0" fontId="88" fillId="133" borderId="30"/>
    <xf numFmtId="0" fontId="88" fillId="133" borderId="31"/>
    <xf numFmtId="0" fontId="88" fillId="133" borderId="13"/>
    <xf numFmtId="0" fontId="88" fillId="133" borderId="30"/>
    <xf numFmtId="0" fontId="39" fillId="126" borderId="0" applyNumberFormat="0" applyBorder="0" applyAlignment="0" applyProtection="0"/>
    <xf numFmtId="0" fontId="101" fillId="56" borderId="0" applyNumberFormat="0" applyBorder="0" applyAlignment="0" applyProtection="0"/>
    <xf numFmtId="0" fontId="82" fillId="0" borderId="22" applyNumberFormat="0" applyFill="0" applyAlignment="0" applyProtection="0"/>
    <xf numFmtId="273" fontId="220" fillId="0" borderId="0">
      <alignment horizontal="right"/>
    </xf>
    <xf numFmtId="1" fontId="282" fillId="133" borderId="29"/>
    <xf numFmtId="0" fontId="2" fillId="0" borderId="0"/>
    <xf numFmtId="0" fontId="2" fillId="0" borderId="0"/>
    <xf numFmtId="0" fontId="2" fillId="0" borderId="0"/>
    <xf numFmtId="0" fontId="2" fillId="88" borderId="16" applyNumberFormat="0" applyAlignment="0" applyProtection="0"/>
    <xf numFmtId="0" fontId="2" fillId="0" borderId="0"/>
    <xf numFmtId="0" fontId="2" fillId="88" borderId="16" applyNumberFormat="0" applyAlignment="0" applyProtection="0"/>
    <xf numFmtId="0" fontId="2" fillId="0" borderId="0"/>
    <xf numFmtId="0" fontId="91" fillId="133" borderId="25" applyNumberFormat="0" applyAlignment="0" applyProtection="0"/>
    <xf numFmtId="0" fontId="60" fillId="0" borderId="1" applyNumberFormat="0" applyFill="0" applyBorder="0" applyAlignment="0" applyProtection="0">
      <alignment horizontal="right"/>
    </xf>
    <xf numFmtId="0" fontId="33" fillId="151" borderId="0" applyNumberFormat="0" applyBorder="0" applyAlignment="0" applyProtection="0"/>
    <xf numFmtId="0" fontId="33" fillId="137" borderId="0" applyNumberFormat="0" applyBorder="0" applyAlignment="0" applyProtection="0"/>
    <xf numFmtId="0" fontId="31" fillId="0" borderId="0"/>
    <xf numFmtId="0" fontId="18" fillId="0" borderId="0"/>
    <xf numFmtId="0" fontId="2" fillId="0" borderId="0"/>
    <xf numFmtId="0" fontId="33" fillId="139" borderId="0" applyNumberFormat="0" applyBorder="0" applyAlignment="0" applyProtection="0"/>
    <xf numFmtId="0" fontId="33" fillId="132" borderId="0" applyNumberFormat="0" applyBorder="0" applyAlignment="0" applyProtection="0"/>
    <xf numFmtId="0" fontId="31" fillId="0" borderId="0"/>
    <xf numFmtId="0" fontId="134" fillId="0" borderId="0"/>
    <xf numFmtId="0" fontId="33" fillId="141" borderId="0" applyNumberFormat="0" applyBorder="0" applyAlignment="0" applyProtection="0"/>
    <xf numFmtId="0" fontId="33" fillId="150" borderId="0" applyNumberFormat="0" applyBorder="0" applyAlignment="0" applyProtection="0"/>
    <xf numFmtId="0" fontId="31" fillId="0" borderId="0"/>
    <xf numFmtId="0" fontId="2" fillId="0" borderId="0"/>
    <xf numFmtId="0" fontId="218" fillId="0" borderId="0"/>
    <xf numFmtId="0" fontId="18" fillId="0" borderId="0"/>
    <xf numFmtId="0" fontId="31" fillId="0" borderId="0"/>
    <xf numFmtId="0" fontId="31" fillId="0" borderId="0"/>
    <xf numFmtId="199" fontId="85" fillId="149" borderId="4">
      <protection locked="0"/>
    </xf>
    <xf numFmtId="0" fontId="31" fillId="0" borderId="0"/>
    <xf numFmtId="0" fontId="2" fillId="130" borderId="24" applyNumberFormat="0">
      <protection locked="0"/>
    </xf>
    <xf numFmtId="1" fontId="89" fillId="149" borderId="4">
      <alignment horizontal="right"/>
      <protection locked="0"/>
    </xf>
    <xf numFmtId="1" fontId="88" fillId="149" borderId="4">
      <alignment horizontal="left"/>
      <protection locked="0"/>
    </xf>
    <xf numFmtId="1" fontId="88" fillId="149" borderId="4">
      <alignment horizontal="right"/>
      <protection locked="0"/>
    </xf>
    <xf numFmtId="168" fontId="31" fillId="0" borderId="0"/>
    <xf numFmtId="188" fontId="85" fillId="149" borderId="4">
      <alignment horizontal="right"/>
      <protection locked="0"/>
    </xf>
    <xf numFmtId="0" fontId="31" fillId="0" borderId="0"/>
    <xf numFmtId="199" fontId="85" fillId="127" borderId="4">
      <alignment horizontal="right"/>
      <protection locked="0"/>
    </xf>
    <xf numFmtId="203" fontId="87" fillId="133" borderId="0" applyProtection="0"/>
    <xf numFmtId="0" fontId="2" fillId="0" borderId="0"/>
    <xf numFmtId="202" fontId="46" fillId="144" borderId="8" applyProtection="0">
      <alignment horizontal="right"/>
    </xf>
    <xf numFmtId="200" fontId="85" fillId="149" borderId="4">
      <alignment horizontal="right"/>
      <protection locked="0"/>
    </xf>
    <xf numFmtId="0" fontId="2" fillId="0" borderId="0"/>
    <xf numFmtId="10" fontId="87" fillId="130" borderId="24">
      <alignment horizontal="right"/>
      <protection locked="0"/>
    </xf>
    <xf numFmtId="0" fontId="2" fillId="0" borderId="0"/>
    <xf numFmtId="199" fontId="85" fillId="130" borderId="24">
      <alignment horizontal="right"/>
      <protection locked="0"/>
    </xf>
    <xf numFmtId="201" fontId="86" fillId="149" borderId="4">
      <alignment horizontal="right"/>
      <protection locked="0"/>
    </xf>
    <xf numFmtId="49" fontId="85" fillId="149" borderId="4">
      <alignment horizontal="right"/>
      <protection locked="0"/>
    </xf>
    <xf numFmtId="200" fontId="85" fillId="130" borderId="24">
      <alignment horizontal="right"/>
      <protection locked="0"/>
    </xf>
    <xf numFmtId="200" fontId="85" fillId="149" borderId="4">
      <alignment horizontal="right"/>
      <protection locked="0"/>
    </xf>
    <xf numFmtId="199" fontId="85" fillId="149" borderId="4">
      <alignment horizontal="right"/>
      <protection locked="0"/>
    </xf>
    <xf numFmtId="0" fontId="41" fillId="18" borderId="4" applyNumberFormat="0" applyAlignment="0" applyProtection="0"/>
    <xf numFmtId="0" fontId="41" fillId="130" borderId="4" applyNumberFormat="0" applyAlignment="0" applyProtection="0"/>
    <xf numFmtId="0" fontId="162" fillId="34" borderId="4" applyNumberFormat="0" applyAlignment="0" applyProtection="0"/>
    <xf numFmtId="0" fontId="2" fillId="12" borderId="4" applyNumberFormat="0" applyFont="0" applyAlignment="0" applyProtection="0"/>
    <xf numFmtId="263" fontId="83" fillId="0" borderId="0" applyFont="0" applyFill="0" applyBorder="0" applyAlignment="0" applyProtection="0"/>
    <xf numFmtId="262" fontId="83" fillId="0" borderId="0" applyFont="0" applyFill="0" applyBorder="0" applyAlignment="0" applyProtection="0"/>
    <xf numFmtId="0" fontId="55" fillId="3" borderId="37" applyProtection="0">
      <alignment horizontal="center" wrapText="1"/>
      <protection locked="0"/>
    </xf>
    <xf numFmtId="0" fontId="106" fillId="3" borderId="32" applyProtection="0">
      <alignment horizontal="centerContinuous"/>
      <protection locked="0"/>
    </xf>
    <xf numFmtId="0" fontId="55" fillId="3" borderId="37" applyProtection="0">
      <alignment horizontal="center" wrapText="1"/>
      <protection locked="0"/>
    </xf>
    <xf numFmtId="0" fontId="106" fillId="3" borderId="32" applyProtection="0">
      <alignment horizontal="centerContinuous"/>
      <protection locked="0"/>
    </xf>
    <xf numFmtId="0" fontId="55" fillId="3" borderId="37" applyProtection="0">
      <alignment horizontal="center" wrapText="1"/>
      <protection locked="0"/>
    </xf>
    <xf numFmtId="0" fontId="106" fillId="3" borderId="32" applyProtection="0">
      <alignment horizontal="centerContinuous"/>
      <protection locked="0"/>
    </xf>
    <xf numFmtId="0" fontId="290" fillId="0" borderId="0" applyNumberFormat="0" applyFill="0" applyBorder="0" applyAlignment="0" applyProtection="0"/>
    <xf numFmtId="0" fontId="84" fillId="0" borderId="86" applyNumberFormat="0" applyFill="0" applyAlignment="0" applyProtection="0"/>
    <xf numFmtId="0" fontId="289" fillId="0" borderId="0">
      <protection locked="0"/>
    </xf>
    <xf numFmtId="0" fontId="271" fillId="0" borderId="0">
      <protection locked="0"/>
    </xf>
    <xf numFmtId="0" fontId="142" fillId="122" borderId="25" applyNumberFormat="0" applyAlignment="0" applyProtection="0"/>
    <xf numFmtId="0" fontId="289" fillId="0" borderId="0">
      <protection locked="0"/>
    </xf>
    <xf numFmtId="0" fontId="288" fillId="0" borderId="0">
      <protection locked="0"/>
    </xf>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271" fillId="0" borderId="0">
      <protection locked="0"/>
    </xf>
    <xf numFmtId="0" fontId="53" fillId="0" borderId="0" applyNumberFormat="0" applyFill="0" applyBorder="0" applyAlignment="0" applyProtection="0"/>
    <xf numFmtId="0" fontId="53" fillId="0" borderId="82" applyNumberFormat="0" applyFill="0" applyAlignment="0" applyProtection="0"/>
    <xf numFmtId="0" fontId="53" fillId="0" borderId="82" applyNumberFormat="0" applyFill="0" applyAlignment="0" applyProtection="0"/>
    <xf numFmtId="0" fontId="52" fillId="0" borderId="81" applyNumberFormat="0" applyFill="0" applyAlignment="0" applyProtection="0"/>
    <xf numFmtId="0" fontId="52" fillId="0" borderId="81" applyNumberFormat="0" applyFill="0" applyAlignment="0" applyProtection="0"/>
    <xf numFmtId="225" fontId="287" fillId="0" borderId="0">
      <protection locked="0"/>
    </xf>
    <xf numFmtId="225" fontId="287" fillId="0" borderId="0">
      <protection locked="0"/>
    </xf>
    <xf numFmtId="4" fontId="45" fillId="59" borderId="25" applyNumberFormat="0" applyProtection="0">
      <alignment vertical="center"/>
    </xf>
    <xf numFmtId="0" fontId="51" fillId="0" borderId="10" applyNumberFormat="0" applyFill="0" applyAlignment="0" applyProtection="0"/>
    <xf numFmtId="0" fontId="51" fillId="0" borderId="10" applyNumberFormat="0" applyFill="0" applyAlignment="0" applyProtection="0"/>
    <xf numFmtId="225" fontId="287" fillId="0" borderId="0">
      <protection locked="0"/>
    </xf>
    <xf numFmtId="4" fontId="114" fillId="59" borderId="25" applyNumberFormat="0" applyProtection="0">
      <alignment vertical="center"/>
    </xf>
    <xf numFmtId="225" fontId="287" fillId="0" borderId="0">
      <protection locked="0"/>
    </xf>
    <xf numFmtId="4" fontId="45" fillId="59" borderId="25" applyNumberFormat="0" applyProtection="0">
      <alignment horizontal="left" vertical="center" indent="1"/>
    </xf>
    <xf numFmtId="0" fontId="274" fillId="0" borderId="0" applyNumberFormat="0" applyFill="0" applyBorder="0" applyAlignment="0" applyProtection="0"/>
    <xf numFmtId="4" fontId="45" fillId="59" borderId="25" applyNumberFormat="0" applyProtection="0">
      <alignment horizontal="left" vertical="center" indent="1"/>
    </xf>
    <xf numFmtId="272" fontId="286" fillId="0" borderId="0"/>
    <xf numFmtId="0" fontId="75" fillId="55" borderId="0" applyNumberFormat="0" applyBorder="0" applyAlignment="0" applyProtection="0"/>
    <xf numFmtId="0" fontId="75" fillId="148" borderId="0" applyNumberFormat="0" applyBorder="0" applyAlignment="0" applyProtection="0"/>
    <xf numFmtId="0" fontId="285" fillId="0" borderId="0" applyNumberFormat="0" applyFill="0" applyBorder="0" applyAlignment="0" applyProtection="0"/>
    <xf numFmtId="0" fontId="2" fillId="115" borderId="25" applyNumberFormat="0" applyProtection="0">
      <alignment horizontal="left" vertical="center" indent="1"/>
    </xf>
    <xf numFmtId="272" fontId="284" fillId="0" borderId="0"/>
    <xf numFmtId="4" fontId="45" fillId="116" borderId="25" applyNumberFormat="0" applyProtection="0">
      <alignment horizontal="right" vertical="center"/>
    </xf>
    <xf numFmtId="0" fontId="27" fillId="0" borderId="0"/>
    <xf numFmtId="4" fontId="45" fillId="113" borderId="25" applyNumberFormat="0" applyProtection="0">
      <alignment horizontal="right" vertical="center"/>
    </xf>
    <xf numFmtId="4" fontId="45" fillId="117" borderId="25" applyNumberFormat="0" applyProtection="0">
      <alignment horizontal="right" vertical="center"/>
    </xf>
    <xf numFmtId="0" fontId="283" fillId="125" borderId="0" applyNumberFormat="0" applyBorder="0" applyAlignment="0">
      <protection locked="0"/>
    </xf>
    <xf numFmtId="174" fontId="2" fillId="0" borderId="0" applyFont="0" applyFill="0" applyBorder="0" applyAlignment="0" applyProtection="0"/>
    <xf numFmtId="4" fontId="45" fillId="71" borderId="25" applyNumberFormat="0" applyProtection="0">
      <alignment horizontal="right" vertical="center"/>
    </xf>
    <xf numFmtId="174" fontId="2" fillId="0" borderId="0" applyFont="0" applyFill="0" applyBorder="0" applyAlignment="0" applyProtection="0"/>
    <xf numFmtId="169" fontId="2" fillId="0" borderId="0" applyFill="0" applyBorder="0" applyAlignment="0" applyProtection="0"/>
    <xf numFmtId="4" fontId="45" fillId="114" borderId="25" applyNumberFormat="0" applyProtection="0">
      <alignment horizontal="right" vertical="center"/>
    </xf>
    <xf numFmtId="270" fontId="2" fillId="0" borderId="0" applyFill="0" applyBorder="0" applyAlignment="0" applyProtection="0"/>
    <xf numFmtId="270" fontId="2" fillId="0" borderId="0" applyFill="0" applyBorder="0" applyAlignment="0" applyProtection="0"/>
    <xf numFmtId="4" fontId="45" fillId="118" borderId="25" applyNumberFormat="0" applyProtection="0">
      <alignment horizontal="right" vertical="center"/>
    </xf>
    <xf numFmtId="165" fontId="2" fillId="0" borderId="0" applyFont="0" applyFill="0" applyBorder="0" applyAlignment="0" applyProtection="0"/>
    <xf numFmtId="4" fontId="45" fillId="91" borderId="25" applyNumberFormat="0" applyProtection="0">
      <alignment horizontal="right" vertical="center"/>
    </xf>
    <xf numFmtId="0" fontId="69" fillId="0" borderId="0" applyNumberFormat="0" applyFill="0" applyBorder="0" applyAlignment="0" applyProtection="0"/>
    <xf numFmtId="265" fontId="2" fillId="65" borderId="95">
      <alignment horizontal="center" vertical="center"/>
    </xf>
    <xf numFmtId="4" fontId="45" fillId="119" borderId="25" applyNumberFormat="0" applyProtection="0">
      <alignment horizontal="right" vertical="center"/>
    </xf>
    <xf numFmtId="0" fontId="68" fillId="147" borderId="17">
      <alignment horizontal="center" vertical="center"/>
    </xf>
    <xf numFmtId="0" fontId="67" fillId="144" borderId="13">
      <alignment horizontal="center" vertical="center"/>
    </xf>
    <xf numFmtId="4" fontId="45" fillId="70" borderId="25" applyNumberFormat="0" applyProtection="0">
      <alignment horizontal="right" vertical="center"/>
    </xf>
    <xf numFmtId="0" fontId="66" fillId="144" borderId="13">
      <alignment horizontal="center" vertical="center"/>
    </xf>
    <xf numFmtId="0" fontId="66" fillId="144" borderId="13">
      <alignment horizontal="center" vertical="center"/>
    </xf>
    <xf numFmtId="4" fontId="110" fillId="120" borderId="25" applyNumberFormat="0" applyProtection="0">
      <alignment horizontal="left" vertical="center" indent="1"/>
    </xf>
    <xf numFmtId="0" fontId="65" fillId="145" borderId="13">
      <alignment horizontal="center"/>
    </xf>
    <xf numFmtId="0" fontId="64" fillId="133" borderId="13">
      <alignment horizontal="center" vertical="center"/>
    </xf>
    <xf numFmtId="4" fontId="45" fillId="87" borderId="79" applyNumberFormat="0" applyProtection="0">
      <alignment horizontal="left" vertical="center" indent="1"/>
    </xf>
    <xf numFmtId="0" fontId="64" fillId="133" borderId="13">
      <alignment horizontal="center" vertical="center"/>
    </xf>
    <xf numFmtId="0" fontId="64" fillId="133" borderId="13">
      <alignment horizontal="center" vertical="center"/>
    </xf>
    <xf numFmtId="0" fontId="64" fillId="133" borderId="13">
      <alignment horizontal="center" vertical="center"/>
    </xf>
    <xf numFmtId="0" fontId="64" fillId="133" borderId="13">
      <alignment horizontal="center" vertical="center"/>
    </xf>
    <xf numFmtId="4" fontId="112" fillId="64" borderId="0" applyNumberFormat="0" applyProtection="0">
      <alignment horizontal="left" vertical="center" indent="1"/>
    </xf>
    <xf numFmtId="0" fontId="2" fillId="0" borderId="0" applyFill="0" applyBorder="0" applyAlignment="0" applyProtection="0"/>
    <xf numFmtId="0" fontId="2" fillId="115" borderId="25" applyNumberFormat="0" applyProtection="0">
      <alignment horizontal="left" vertical="center" indent="1"/>
    </xf>
    <xf numFmtId="37" fontId="59" fillId="0" borderId="85">
      <alignment horizontal="right" vertical="top" wrapText="1"/>
      <protection locked="0"/>
    </xf>
    <xf numFmtId="4" fontId="22" fillId="41" borderId="0" applyNumberFormat="0" applyProtection="0">
      <alignment horizontal="left" vertical="center" indent="1"/>
    </xf>
    <xf numFmtId="4" fontId="22" fillId="41" borderId="0" applyNumberFormat="0" applyProtection="0">
      <alignment horizontal="left" vertical="center" indent="1"/>
    </xf>
    <xf numFmtId="4" fontId="22" fillId="41" borderId="0" applyNumberFormat="0" applyProtection="0">
      <alignment horizontal="left" vertical="center" indent="1"/>
    </xf>
    <xf numFmtId="4" fontId="22" fillId="87" borderId="25" applyNumberFormat="0" applyProtection="0">
      <alignment horizontal="left" vertical="center" indent="1"/>
    </xf>
    <xf numFmtId="4" fontId="45" fillId="87" borderId="25" applyNumberFormat="0" applyProtection="0">
      <alignment horizontal="left" vertical="center" indent="1"/>
    </xf>
    <xf numFmtId="0" fontId="75" fillId="127" borderId="0" applyNumberFormat="0" applyBorder="0" applyAlignment="0" applyProtection="0"/>
    <xf numFmtId="261" fontId="273" fillId="0" borderId="0" applyFont="0" applyFill="0" applyBorder="0" applyAlignment="0" applyProtection="0"/>
    <xf numFmtId="260" fontId="273" fillId="0" borderId="0" applyFont="0" applyFill="0" applyBorder="0" applyAlignment="0" applyProtection="0"/>
    <xf numFmtId="4" fontId="22" fillId="10" borderId="0" applyNumberFormat="0" applyProtection="0">
      <alignment horizontal="left" vertical="center" indent="1"/>
    </xf>
    <xf numFmtId="4" fontId="22" fillId="10" borderId="0" applyNumberFormat="0" applyProtection="0">
      <alignment horizontal="left" vertical="center" indent="1"/>
    </xf>
    <xf numFmtId="267" fontId="2" fillId="0" borderId="0" applyFill="0" applyBorder="0" applyAlignment="0" applyProtection="0"/>
    <xf numFmtId="4" fontId="22" fillId="60" borderId="0" applyNumberFormat="0" applyProtection="0">
      <alignment horizontal="left" vertical="center" indent="1"/>
    </xf>
    <xf numFmtId="4" fontId="22" fillId="85" borderId="25" applyNumberFormat="0" applyProtection="0">
      <alignment horizontal="left" vertical="center" indent="1"/>
    </xf>
    <xf numFmtId="4" fontId="45" fillId="85" borderId="25" applyNumberFormat="0" applyProtection="0">
      <alignment horizontal="left" vertical="center" indent="1"/>
    </xf>
    <xf numFmtId="4" fontId="22" fillId="85" borderId="25" applyNumberFormat="0" applyProtection="0">
      <alignment horizontal="left" vertical="center" indent="1"/>
    </xf>
    <xf numFmtId="267" fontId="2" fillId="0" borderId="0" applyFont="0" applyFill="0" applyBorder="0" applyAlignment="0" applyProtection="0">
      <alignment wrapText="1"/>
    </xf>
    <xf numFmtId="271" fontId="21" fillId="0" borderId="0">
      <alignment horizontal="right" vertical="center"/>
    </xf>
    <xf numFmtId="0" fontId="2" fillId="0" borderId="0" applyNumberFormat="0" applyFill="0" applyBorder="0" applyAlignment="0" applyProtection="0"/>
    <xf numFmtId="0" fontId="2" fillId="0" borderId="0" applyNumberFormat="0" applyFill="0" applyBorder="0" applyAlignment="0" applyProtection="0"/>
    <xf numFmtId="0" fontId="2" fillId="85" borderId="25" applyNumberFormat="0" applyProtection="0">
      <alignment horizontal="left" vertical="center" indent="1"/>
    </xf>
    <xf numFmtId="0" fontId="2" fillId="0" borderId="0" applyNumberFormat="0" applyFill="0" applyBorder="0" applyAlignment="0" applyProtection="0"/>
    <xf numFmtId="193" fontId="2" fillId="0" borderId="0" applyFill="0" applyBorder="0" applyAlignment="0" applyProtection="0"/>
    <xf numFmtId="0" fontId="2" fillId="85" borderId="25" applyNumberFormat="0" applyProtection="0">
      <alignment horizontal="left" vertical="center" indent="1"/>
    </xf>
    <xf numFmtId="0" fontId="2" fillId="85" borderId="25" applyNumberFormat="0" applyProtection="0">
      <alignment horizontal="left" vertical="center" indent="1"/>
    </xf>
    <xf numFmtId="0" fontId="55" fillId="133" borderId="13">
      <alignment horizontal="center" vertical="center"/>
    </xf>
    <xf numFmtId="266" fontId="231" fillId="0" borderId="0">
      <protection locked="0"/>
    </xf>
    <xf numFmtId="0" fontId="2" fillId="84" borderId="25" applyNumberFormat="0" applyProtection="0">
      <alignment horizontal="left" vertical="center" indent="1"/>
    </xf>
    <xf numFmtId="0" fontId="272" fillId="0" borderId="0"/>
    <xf numFmtId="0" fontId="210" fillId="0" borderId="0"/>
    <xf numFmtId="277" fontId="277" fillId="0" borderId="0" applyFont="0" applyFill="0" applyBorder="0" applyAlignment="0" applyProtection="0"/>
    <xf numFmtId="0" fontId="2" fillId="84" borderId="25" applyNumberFormat="0" applyProtection="0">
      <alignment horizontal="left" vertical="center" indent="1"/>
    </xf>
    <xf numFmtId="0" fontId="2" fillId="3" borderId="25" applyNumberFormat="0" applyProtection="0">
      <alignment horizontal="left" vertical="center" indent="1"/>
    </xf>
    <xf numFmtId="175" fontId="251" fillId="0" borderId="84" applyAlignment="0"/>
    <xf numFmtId="175" fontId="251" fillId="0" borderId="0" applyBorder="0">
      <alignment horizontal="right"/>
    </xf>
    <xf numFmtId="0" fontId="2" fillId="3" borderId="25" applyNumberFormat="0" applyProtection="0">
      <alignment horizontal="left" vertical="center" indent="1"/>
    </xf>
    <xf numFmtId="0" fontId="2" fillId="115" borderId="25" applyNumberFormat="0" applyProtection="0">
      <alignment horizontal="left" vertical="center" indent="1"/>
    </xf>
    <xf numFmtId="0" fontId="49" fillId="53" borderId="9" applyNumberFormat="0" applyAlignment="0" applyProtection="0"/>
    <xf numFmtId="0" fontId="49" fillId="146" borderId="9" applyNumberFormat="0" applyAlignment="0" applyProtection="0"/>
    <xf numFmtId="0" fontId="2" fillId="115" borderId="25" applyNumberFormat="0" applyProtection="0">
      <alignment horizontal="left" vertical="center" indent="1"/>
    </xf>
    <xf numFmtId="0" fontId="133" fillId="122" borderId="4" applyNumberFormat="0" applyAlignment="0" applyProtection="0"/>
    <xf numFmtId="0" fontId="133" fillId="125" borderId="4" applyNumberFormat="0" applyAlignment="0" applyProtection="0"/>
    <xf numFmtId="189" fontId="46" fillId="144" borderId="8">
      <alignment horizontal="right"/>
    </xf>
    <xf numFmtId="188" fontId="46" fillId="144" borderId="8">
      <alignment horizontal="right"/>
      <protection hidden="1"/>
    </xf>
    <xf numFmtId="187" fontId="46" fillId="145" borderId="8">
      <protection hidden="1"/>
    </xf>
    <xf numFmtId="186" fontId="46" fillId="144" borderId="8">
      <protection hidden="1"/>
    </xf>
    <xf numFmtId="175" fontId="2" fillId="0" borderId="0" applyFill="0" applyBorder="0" applyAlignment="0" applyProtection="0"/>
    <xf numFmtId="4" fontId="45" fillId="50" borderId="25" applyNumberFormat="0" applyProtection="0">
      <alignment vertical="center"/>
    </xf>
    <xf numFmtId="1" fontId="282" fillId="133" borderId="7"/>
    <xf numFmtId="4" fontId="114" fillId="50" borderId="25" applyNumberFormat="0" applyProtection="0">
      <alignment vertical="center"/>
    </xf>
    <xf numFmtId="0" fontId="2" fillId="88" borderId="16" applyNumberFormat="0" applyAlignment="0" applyProtection="0"/>
    <xf numFmtId="4" fontId="45" fillId="50" borderId="25" applyNumberFormat="0" applyProtection="0">
      <alignment horizontal="left" vertical="center" indent="1"/>
    </xf>
    <xf numFmtId="0" fontId="2" fillId="88" borderId="16" applyNumberFormat="0" applyAlignment="0" applyProtection="0"/>
    <xf numFmtId="0" fontId="2" fillId="88" borderId="16" applyNumberFormat="0" applyAlignment="0" applyProtection="0"/>
    <xf numFmtId="4" fontId="45" fillId="50" borderId="25" applyNumberFormat="0" applyProtection="0">
      <alignment horizontal="left" vertical="center" indent="1"/>
    </xf>
    <xf numFmtId="0" fontId="281" fillId="143" borderId="0" applyNumberFormat="0" applyBorder="0" applyAlignment="0">
      <protection hidden="1"/>
    </xf>
    <xf numFmtId="0" fontId="39" fillId="58" borderId="0" applyNumberFormat="0" applyBorder="0" applyAlignment="0" applyProtection="0"/>
    <xf numFmtId="0" fontId="39" fillId="128" borderId="0" applyNumberFormat="0" applyBorder="0" applyAlignment="0" applyProtection="0"/>
    <xf numFmtId="1" fontId="280" fillId="0" borderId="0"/>
    <xf numFmtId="4" fontId="45" fillId="87" borderId="25" applyNumberFormat="0" applyProtection="0">
      <alignment horizontal="right" vertical="center"/>
    </xf>
    <xf numFmtId="1" fontId="280" fillId="0" borderId="0"/>
    <xf numFmtId="0" fontId="2" fillId="133" borderId="0" applyNumberFormat="0" applyBorder="0" applyAlignment="0" applyProtection="0"/>
    <xf numFmtId="0" fontId="2" fillId="115" borderId="25" applyNumberFormat="0" applyProtection="0">
      <alignment horizontal="left" vertical="center" indent="1"/>
    </xf>
    <xf numFmtId="0" fontId="2" fillId="115" borderId="25" applyNumberFormat="0" applyProtection="0">
      <alignment horizontal="left" vertical="center" indent="1"/>
    </xf>
    <xf numFmtId="269" fontId="2" fillId="135" borderId="83">
      <alignment horizontal="center" vertical="center"/>
    </xf>
    <xf numFmtId="265" fontId="2" fillId="65" borderId="78">
      <alignment horizontal="center" vertical="center"/>
    </xf>
    <xf numFmtId="0" fontId="2" fillId="115" borderId="25" applyNumberFormat="0" applyProtection="0">
      <alignment horizontal="left" vertical="center" indent="1"/>
    </xf>
    <xf numFmtId="0" fontId="2" fillId="115" borderId="25" applyNumberFormat="0" applyProtection="0">
      <alignment horizontal="left" vertical="center" indent="1"/>
    </xf>
    <xf numFmtId="0" fontId="33" fillId="54" borderId="0" applyNumberFormat="0" applyBorder="0" applyAlignment="0" applyProtection="0"/>
    <xf numFmtId="0" fontId="33" fillId="136" borderId="0" applyNumberFormat="0" applyBorder="0" applyAlignment="0" applyProtection="0"/>
    <xf numFmtId="0" fontId="261" fillId="0" borderId="0"/>
    <xf numFmtId="0" fontId="267" fillId="0" borderId="0"/>
    <xf numFmtId="0" fontId="268" fillId="0" borderId="0" applyNumberFormat="0" applyProtection="0"/>
    <xf numFmtId="0" fontId="261" fillId="0" borderId="0"/>
    <xf numFmtId="0" fontId="268" fillId="0" borderId="0" applyNumberFormat="0" applyProtection="0"/>
    <xf numFmtId="0" fontId="33" fillId="137" borderId="0" applyNumberFormat="0" applyBorder="0" applyAlignment="0" applyProtection="0"/>
    <xf numFmtId="4" fontId="116" fillId="87" borderId="25" applyNumberFormat="0" applyProtection="0">
      <alignment horizontal="right" vertical="center"/>
    </xf>
    <xf numFmtId="0" fontId="33" fillId="16" borderId="0" applyNumberFormat="0" applyBorder="0" applyAlignment="0" applyProtection="0"/>
    <xf numFmtId="0" fontId="33" fillId="142" borderId="0" applyNumberFormat="0" applyBorder="0" applyAlignment="0" applyProtection="0"/>
    <xf numFmtId="0" fontId="33" fillId="132" borderId="0" applyNumberFormat="0" applyBorder="0" applyAlignment="0" applyProtection="0"/>
    <xf numFmtId="225" fontId="203" fillId="0" borderId="0">
      <protection locked="0"/>
    </xf>
    <xf numFmtId="0" fontId="33" fillId="141" borderId="0" applyNumberFormat="0" applyBorder="0" applyAlignment="0" applyProtection="0"/>
    <xf numFmtId="0" fontId="33" fillId="32" borderId="0" applyNumberFormat="0" applyBorder="0" applyAlignment="0" applyProtection="0"/>
    <xf numFmtId="0" fontId="33" fillId="137" borderId="0" applyNumberFormat="0" applyBorder="0" applyAlignment="0" applyProtection="0"/>
    <xf numFmtId="0" fontId="33" fillId="140" borderId="0" applyNumberFormat="0" applyBorder="0" applyAlignment="0" applyProtection="0"/>
    <xf numFmtId="0" fontId="33" fillId="137" borderId="0" applyNumberFormat="0" applyBorder="0" applyAlignment="0" applyProtection="0"/>
    <xf numFmtId="0" fontId="33" fillId="139" borderId="0" applyNumberFormat="0" applyBorder="0" applyAlignment="0" applyProtection="0"/>
    <xf numFmtId="0" fontId="33" fillId="134" borderId="0" applyNumberFormat="0" applyBorder="0" applyAlignment="0" applyProtection="0"/>
    <xf numFmtId="0" fontId="33" fillId="124" borderId="0" applyNumberFormat="0" applyBorder="0" applyAlignment="0" applyProtection="0"/>
    <xf numFmtId="0" fontId="33" fillId="138" borderId="0" applyNumberFormat="0" applyBorder="0" applyAlignment="0" applyProtection="0"/>
    <xf numFmtId="0" fontId="33" fillId="18" borderId="0" applyNumberFormat="0" applyBorder="0" applyAlignment="0" applyProtection="0"/>
    <xf numFmtId="0" fontId="33" fillId="130" borderId="0" applyNumberFormat="0" applyBorder="0" applyAlignment="0" applyProtection="0"/>
    <xf numFmtId="0" fontId="270" fillId="61" borderId="0" applyNumberFormat="0" applyBorder="0" applyAlignment="0" applyProtection="0"/>
    <xf numFmtId="0" fontId="33" fillId="32" borderId="0" applyNumberFormat="0" applyBorder="0" applyAlignment="0" applyProtection="0"/>
    <xf numFmtId="0" fontId="33" fillId="137" borderId="0" applyNumberFormat="0" applyBorder="0" applyAlignment="0" applyProtection="0"/>
    <xf numFmtId="0" fontId="270" fillId="32" borderId="0" applyNumberFormat="0" applyBorder="0" applyAlignment="0" applyProtection="0"/>
    <xf numFmtId="0" fontId="33" fillId="18" borderId="0" applyNumberFormat="0" applyBorder="0" applyAlignment="0" applyProtection="0"/>
    <xf numFmtId="0" fontId="33" fillId="133" borderId="0" applyNumberFormat="0" applyBorder="0" applyAlignment="0" applyProtection="0"/>
    <xf numFmtId="0" fontId="270" fillId="31" borderId="0" applyNumberFormat="0" applyBorder="0" applyAlignment="0" applyProtection="0"/>
    <xf numFmtId="0" fontId="33" fillId="17" borderId="0" applyNumberFormat="0" applyBorder="0" applyAlignment="0" applyProtection="0"/>
    <xf numFmtId="0" fontId="33" fillId="132" borderId="0" applyNumberFormat="0" applyBorder="0" applyAlignment="0" applyProtection="0"/>
    <xf numFmtId="0" fontId="270" fillId="62" borderId="0" applyNumberFormat="0" applyBorder="0" applyAlignment="0" applyProtection="0"/>
    <xf numFmtId="0" fontId="33" fillId="11" borderId="0" applyNumberFormat="0" applyBorder="0" applyAlignment="0" applyProtection="0"/>
    <xf numFmtId="0" fontId="33" fillId="124" borderId="0" applyNumberFormat="0" applyBorder="0" applyAlignment="0" applyProtection="0"/>
    <xf numFmtId="0" fontId="270" fillId="11" borderId="0" applyNumberFormat="0" applyBorder="0" applyAlignment="0" applyProtection="0"/>
    <xf numFmtId="0" fontId="33" fillId="39" borderId="0" applyNumberFormat="0" applyBorder="0" applyAlignment="0" applyProtection="0"/>
    <xf numFmtId="0" fontId="33" fillId="131" borderId="0" applyNumberFormat="0" applyBorder="0" applyAlignment="0" applyProtection="0"/>
    <xf numFmtId="0" fontId="270" fillId="76" borderId="0" applyNumberFormat="0" applyBorder="0" applyAlignment="0" applyProtection="0"/>
    <xf numFmtId="225" fontId="203" fillId="0" borderId="0">
      <protection locked="0"/>
    </xf>
    <xf numFmtId="0" fontId="31" fillId="135" borderId="0" applyNumberFormat="0" applyBorder="0" applyAlignment="0" applyProtection="0"/>
    <xf numFmtId="0" fontId="31" fillId="136" borderId="0" applyNumberFormat="0" applyBorder="0" applyAlignment="0" applyProtection="0"/>
    <xf numFmtId="0" fontId="31" fillId="135" borderId="0" applyNumberFormat="0" applyBorder="0" applyAlignment="0" applyProtection="0"/>
    <xf numFmtId="0" fontId="31" fillId="128" borderId="0" applyNumberFormat="0" applyBorder="0" applyAlignment="0" applyProtection="0"/>
    <xf numFmtId="0" fontId="31" fillId="134" borderId="0" applyNumberFormat="0" applyBorder="0" applyAlignment="0" applyProtection="0"/>
    <xf numFmtId="0" fontId="31" fillId="124" borderId="0" applyNumberFormat="0" applyBorder="0" applyAlignment="0" applyProtection="0"/>
    <xf numFmtId="0" fontId="31" fillId="18" borderId="0" applyNumberFormat="0" applyBorder="0" applyAlignment="0" applyProtection="0"/>
    <xf numFmtId="0" fontId="31" fillId="39" borderId="0" applyNumberFormat="0" applyBorder="0" applyAlignment="0" applyProtection="0"/>
    <xf numFmtId="0" fontId="31" fillId="131" borderId="0" applyNumberFormat="0" applyBorder="0" applyAlignment="0" applyProtection="0"/>
    <xf numFmtId="9" fontId="134" fillId="0" borderId="0" applyFont="0" applyFill="0" applyBorder="0" applyAlignment="0" applyProtection="0"/>
    <xf numFmtId="0" fontId="269" fillId="14" borderId="0" applyNumberFormat="0" applyBorder="0" applyAlignment="0" applyProtection="0"/>
    <xf numFmtId="0" fontId="31" fillId="18" borderId="0" applyNumberFormat="0" applyBorder="0" applyAlignment="0" applyProtection="0"/>
    <xf numFmtId="0" fontId="31" fillId="17" borderId="0" applyNumberFormat="0" applyBorder="0" applyAlignment="0" applyProtection="0"/>
    <xf numFmtId="0" fontId="31" fillId="132" borderId="0" applyNumberFormat="0" applyBorder="0" applyAlignment="0" applyProtection="0"/>
    <xf numFmtId="0" fontId="269" fillId="62" borderId="0" applyNumberFormat="0" applyBorder="0" applyAlignment="0" applyProtection="0"/>
    <xf numFmtId="0" fontId="31" fillId="11" borderId="0" applyNumberFormat="0" applyBorder="0" applyAlignment="0" applyProtection="0"/>
    <xf numFmtId="0" fontId="31" fillId="124" borderId="0" applyNumberFormat="0" applyBorder="0" applyAlignment="0" applyProtection="0"/>
    <xf numFmtId="0" fontId="269" fillId="11" borderId="0" applyNumberFormat="0" applyBorder="0" applyAlignment="0" applyProtection="0"/>
    <xf numFmtId="0" fontId="31" fillId="39" borderId="0" applyNumberFormat="0" applyBorder="0" applyAlignment="0" applyProtection="0"/>
    <xf numFmtId="0" fontId="31" fillId="131" borderId="0" applyNumberFormat="0" applyBorder="0" applyAlignment="0" applyProtection="0"/>
    <xf numFmtId="0" fontId="269" fillId="14" borderId="0" applyNumberFormat="0" applyBorder="0" applyAlignment="0" applyProtection="0"/>
    <xf numFmtId="0" fontId="31" fillId="130" borderId="0" applyNumberFormat="0" applyBorder="0" applyAlignment="0" applyProtection="0"/>
    <xf numFmtId="0" fontId="31" fillId="129" borderId="0" applyNumberFormat="0" applyBorder="0" applyAlignment="0" applyProtection="0"/>
    <xf numFmtId="0" fontId="31" fillId="128" borderId="0" applyNumberFormat="0" applyBorder="0" applyAlignment="0" applyProtection="0"/>
    <xf numFmtId="0" fontId="31" fillId="127" borderId="0" applyNumberFormat="0" applyBorder="0" applyAlignment="0" applyProtection="0"/>
    <xf numFmtId="0" fontId="31" fillId="126" borderId="0" applyNumberFormat="0" applyBorder="0" applyAlignment="0" applyProtection="0"/>
    <xf numFmtId="0" fontId="31" fillId="123" borderId="0" applyNumberFormat="0" applyBorder="0" applyAlignment="0" applyProtection="0"/>
    <xf numFmtId="0" fontId="31" fillId="15" borderId="0" applyNumberFormat="0" applyBorder="0" applyAlignment="0" applyProtection="0"/>
    <xf numFmtId="0" fontId="31" fillId="126" borderId="0" applyNumberFormat="0" applyBorder="0" applyAlignment="0" applyProtection="0"/>
    <xf numFmtId="0" fontId="269" fillId="19" borderId="0" applyNumberFormat="0" applyBorder="0" applyAlignment="0" applyProtection="0"/>
    <xf numFmtId="0" fontId="31" fillId="74" borderId="0" applyNumberFormat="0" applyBorder="0" applyAlignment="0" applyProtection="0"/>
    <xf numFmtId="0" fontId="31" fillId="123" borderId="0" applyNumberFormat="0" applyBorder="0" applyAlignment="0" applyProtection="0"/>
    <xf numFmtId="0" fontId="269" fillId="75" borderId="0" applyNumberFormat="0" applyBorder="0" applyAlignment="0" applyProtection="0"/>
    <xf numFmtId="0" fontId="31" fillId="122" borderId="0" applyNumberFormat="0" applyBorder="0" applyAlignment="0" applyProtection="0"/>
    <xf numFmtId="0" fontId="121" fillId="0" borderId="0" applyNumberFormat="0" applyFill="0" applyBorder="0" applyAlignment="0" applyProtection="0"/>
    <xf numFmtId="0" fontId="31" fillId="125" borderId="0" applyNumberFormat="0" applyBorder="0" applyAlignment="0" applyProtection="0"/>
    <xf numFmtId="0" fontId="269" fillId="58" borderId="0" applyNumberFormat="0" applyBorder="0" applyAlignment="0" applyProtection="0"/>
    <xf numFmtId="0" fontId="31" fillId="12" borderId="0" applyNumberFormat="0" applyBorder="0" applyAlignment="0" applyProtection="0"/>
    <xf numFmtId="0" fontId="31" fillId="88" borderId="0" applyNumberFormat="0" applyBorder="0" applyAlignment="0" applyProtection="0"/>
    <xf numFmtId="0" fontId="108" fillId="0" borderId="52" applyNumberFormat="0" applyFill="0" applyAlignment="0" applyProtection="0"/>
    <xf numFmtId="0" fontId="63" fillId="0" borderId="38" applyNumberFormat="0" applyFill="0" applyAlignment="0" applyProtection="0"/>
    <xf numFmtId="0" fontId="269" fillId="48" borderId="0" applyNumberFormat="0" applyBorder="0" applyAlignment="0" applyProtection="0"/>
    <xf numFmtId="0" fontId="31" fillId="11" borderId="0" applyNumberFormat="0" applyBorder="0" applyAlignment="0" applyProtection="0"/>
    <xf numFmtId="0" fontId="31" fillId="124" borderId="0" applyNumberFormat="0" applyBorder="0" applyAlignment="0" applyProtection="0"/>
    <xf numFmtId="0" fontId="269" fillId="15" borderId="0" applyNumberFormat="0" applyBorder="0" applyAlignment="0" applyProtection="0"/>
    <xf numFmtId="0" fontId="31" fillId="74" borderId="0" applyNumberFormat="0" applyBorder="0" applyAlignment="0" applyProtection="0"/>
    <xf numFmtId="0" fontId="31" fillId="123" borderId="0" applyNumberFormat="0" applyBorder="0" applyAlignment="0" applyProtection="0"/>
    <xf numFmtId="0" fontId="269" fillId="74" borderId="0" applyNumberFormat="0" applyBorder="0" applyAlignment="0" applyProtection="0"/>
    <xf numFmtId="0" fontId="2" fillId="0" borderId="0"/>
    <xf numFmtId="0" fontId="2" fillId="0" borderId="0"/>
    <xf numFmtId="0" fontId="2" fillId="0" borderId="0"/>
    <xf numFmtId="0" fontId="144" fillId="0" borderId="0" applyNumberFormat="0" applyFill="0" applyBorder="0" applyAlignment="0" applyProtection="0"/>
    <xf numFmtId="0" fontId="2" fillId="0" borderId="0"/>
    <xf numFmtId="0" fontId="2" fillId="0" borderId="0"/>
    <xf numFmtId="0" fontId="2" fillId="0" borderId="0"/>
    <xf numFmtId="0" fontId="181" fillId="0" borderId="0"/>
    <xf numFmtId="0" fontId="2" fillId="0" borderId="0"/>
    <xf numFmtId="0" fontId="181" fillId="0" borderId="0"/>
    <xf numFmtId="0" fontId="181" fillId="0" borderId="0"/>
    <xf numFmtId="0" fontId="181" fillId="0" borderId="0"/>
    <xf numFmtId="0" fontId="2" fillId="0" borderId="0"/>
    <xf numFmtId="0" fontId="2" fillId="0" borderId="0"/>
    <xf numFmtId="0" fontId="2" fillId="0" borderId="0"/>
    <xf numFmtId="0" fontId="181" fillId="0" borderId="0"/>
    <xf numFmtId="0" fontId="98" fillId="133" borderId="36">
      <alignment horizontal="center"/>
    </xf>
    <xf numFmtId="232" fontId="2" fillId="0" borderId="0" applyBorder="0" applyProtection="0"/>
    <xf numFmtId="0" fontId="18" fillId="0" borderId="0"/>
    <xf numFmtId="3" fontId="275" fillId="0" borderId="86" applyProtection="0"/>
    <xf numFmtId="214" fontId="293" fillId="133" borderId="0" applyBorder="0">
      <alignment horizontal="right" vertical="center"/>
      <protection locked="0"/>
    </xf>
    <xf numFmtId="0" fontId="177" fillId="133" borderId="64" applyNumberFormat="0" applyAlignment="0"/>
    <xf numFmtId="0" fontId="2" fillId="127" borderId="64" applyNumberFormat="0" applyAlignment="0"/>
    <xf numFmtId="0" fontId="2" fillId="133" borderId="0" applyNumberFormat="0" applyAlignment="0"/>
    <xf numFmtId="0" fontId="2" fillId="0" borderId="0"/>
    <xf numFmtId="0" fontId="269" fillId="58" borderId="0" applyNumberFormat="0" applyBorder="0" applyAlignment="0" applyProtection="0"/>
    <xf numFmtId="0" fontId="22" fillId="153" borderId="40" applyNumberFormat="0" applyProtection="0">
      <alignment horizontal="left" vertical="top"/>
    </xf>
    <xf numFmtId="0" fontId="31" fillId="133" borderId="0" applyNumberFormat="0" applyBorder="0" applyAlignment="0" applyProtection="0"/>
    <xf numFmtId="4" fontId="155" fillId="87" borderId="25" applyNumberFormat="0" applyProtection="0">
      <alignment horizontal="right" vertical="center"/>
    </xf>
    <xf numFmtId="0" fontId="18" fillId="0" borderId="0"/>
    <xf numFmtId="0" fontId="181" fillId="0" borderId="0"/>
    <xf numFmtId="168" fontId="279" fillId="0" borderId="0"/>
    <xf numFmtId="168" fontId="279" fillId="0" borderId="0"/>
    <xf numFmtId="0" fontId="22" fillId="0" borderId="0">
      <alignment vertical="top"/>
    </xf>
    <xf numFmtId="0" fontId="22" fillId="0" borderId="0">
      <alignment vertical="top"/>
    </xf>
    <xf numFmtId="0" fontId="22" fillId="0" borderId="0">
      <alignment vertical="top"/>
    </xf>
    <xf numFmtId="0" fontId="22" fillId="0" borderId="0">
      <alignment vertical="top"/>
    </xf>
    <xf numFmtId="168" fontId="279" fillId="0" borderId="0"/>
    <xf numFmtId="0" fontId="181" fillId="0" borderId="0"/>
    <xf numFmtId="0" fontId="181" fillId="0" borderId="0"/>
    <xf numFmtId="179" fontId="2" fillId="0" borderId="0" applyFill="0" applyBorder="0" applyAlignment="0" applyProtection="0"/>
    <xf numFmtId="179"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0" fontId="37" fillId="0" borderId="0"/>
    <xf numFmtId="0" fontId="2" fillId="0" borderId="0"/>
    <xf numFmtId="0" fontId="292" fillId="133" borderId="32" applyProtection="0">
      <alignment horizontal="center"/>
    </xf>
    <xf numFmtId="0" fontId="55" fillId="133" borderId="37" applyProtection="0">
      <alignment horizontal="center" wrapText="1"/>
    </xf>
    <xf numFmtId="0" fontId="271" fillId="0" borderId="0">
      <protection locked="0"/>
    </xf>
    <xf numFmtId="0" fontId="271" fillId="0" borderId="0">
      <protection locked="0"/>
    </xf>
    <xf numFmtId="0" fontId="271" fillId="0" borderId="0">
      <protection locked="0"/>
    </xf>
    <xf numFmtId="0" fontId="271" fillId="0" borderId="0">
      <protection locked="0"/>
    </xf>
    <xf numFmtId="0" fontId="162" fillId="34" borderId="4" applyNumberFormat="0" applyAlignment="0" applyProtection="0"/>
    <xf numFmtId="0" fontId="162" fillId="34" borderId="4" applyNumberFormat="0" applyAlignment="0" applyProtection="0"/>
    <xf numFmtId="0" fontId="276" fillId="0" borderId="0"/>
    <xf numFmtId="0" fontId="276" fillId="0" borderId="0"/>
    <xf numFmtId="0" fontId="97" fillId="0" borderId="0"/>
    <xf numFmtId="0" fontId="97" fillId="0" borderId="0"/>
    <xf numFmtId="0" fontId="31" fillId="0" borderId="0"/>
    <xf numFmtId="0" fontId="31" fillId="0" borderId="0"/>
    <xf numFmtId="0" fontId="31" fillId="0" borderId="0"/>
    <xf numFmtId="0" fontId="97" fillId="0" borderId="0"/>
    <xf numFmtId="0" fontId="97" fillId="0" borderId="0"/>
    <xf numFmtId="0" fontId="97" fillId="0" borderId="0"/>
    <xf numFmtId="0" fontId="276" fillId="0" borderId="0"/>
    <xf numFmtId="0" fontId="276" fillId="0" borderId="0"/>
    <xf numFmtId="0" fontId="97" fillId="0" borderId="0"/>
    <xf numFmtId="0" fontId="276" fillId="0" borderId="0"/>
    <xf numFmtId="0" fontId="276" fillId="0" borderId="0"/>
    <xf numFmtId="0" fontId="162" fillId="34" borderId="4" applyNumberFormat="0" applyAlignment="0" applyProtection="0"/>
    <xf numFmtId="0" fontId="271" fillId="0" borderId="0">
      <protection locked="0"/>
    </xf>
    <xf numFmtId="0" fontId="271" fillId="0" borderId="0">
      <protection locked="0"/>
    </xf>
    <xf numFmtId="0" fontId="55" fillId="133" borderId="37" applyProtection="0">
      <alignment horizontal="center" wrapText="1"/>
    </xf>
    <xf numFmtId="0" fontId="292" fillId="133" borderId="32" applyProtection="0">
      <alignment horizontal="center"/>
    </xf>
    <xf numFmtId="0" fontId="55" fillId="133" borderId="37" applyProtection="0">
      <alignment horizontal="center" wrapText="1"/>
    </xf>
    <xf numFmtId="0" fontId="292" fillId="133" borderId="32" applyProtection="0">
      <alignment horizontal="center"/>
    </xf>
    <xf numFmtId="225" fontId="203" fillId="0" borderId="0">
      <protection locked="0"/>
    </xf>
    <xf numFmtId="0" fontId="164" fillId="0" borderId="0" applyNumberFormat="0" applyFill="0" applyBorder="0" applyAlignment="0" applyProtection="0"/>
    <xf numFmtId="0" fontId="164" fillId="0" borderId="0" applyNumberFormat="0" applyFill="0" applyBorder="0" applyAlignment="0" applyProtection="0"/>
    <xf numFmtId="0" fontId="2" fillId="0" borderId="0"/>
    <xf numFmtId="0" fontId="2" fillId="0" borderId="0"/>
    <xf numFmtId="0" fontId="37" fillId="0" borderId="0"/>
    <xf numFmtId="0" fontId="18" fillId="0" borderId="0"/>
    <xf numFmtId="0" fontId="35" fillId="77" borderId="0" applyNumberFormat="0" applyBorder="0" applyAlignment="0" applyProtection="0"/>
    <xf numFmtId="0" fontId="35" fillId="79" borderId="0" applyNumberFormat="0" applyBorder="0" applyAlignment="0" applyProtection="0"/>
    <xf numFmtId="0" fontId="35" fillId="26" borderId="0" applyNumberFormat="0" applyBorder="0" applyAlignment="0" applyProtection="0"/>
    <xf numFmtId="0" fontId="35" fillId="80" borderId="0" applyNumberFormat="0" applyBorder="0" applyAlignment="0" applyProtection="0"/>
    <xf numFmtId="0" fontId="35" fillId="81" borderId="0" applyNumberFormat="0" applyBorder="0" applyAlignment="0" applyProtection="0"/>
    <xf numFmtId="0" fontId="35" fillId="82" borderId="0" applyNumberFormat="0" applyBorder="0" applyAlignment="0" applyProtection="0"/>
    <xf numFmtId="0" fontId="56" fillId="39" borderId="9" applyNumberFormat="0" applyAlignment="0" applyProtection="0"/>
    <xf numFmtId="0" fontId="60" fillId="0" borderId="1" applyNumberFormat="0" applyFill="0" applyBorder="0" applyAlignment="0" applyProtection="0">
      <alignment horizontal="right"/>
    </xf>
    <xf numFmtId="0" fontId="162" fillId="34" borderId="4" applyNumberFormat="0" applyAlignment="0" applyProtection="0"/>
    <xf numFmtId="0" fontId="2" fillId="0" borderId="0"/>
    <xf numFmtId="0" fontId="31" fillId="0" borderId="0"/>
    <xf numFmtId="0" fontId="2" fillId="0" borderId="0"/>
    <xf numFmtId="0" fontId="55" fillId="3" borderId="37" applyProtection="0">
      <alignment horizontal="center" wrapText="1"/>
      <protection locked="0"/>
    </xf>
    <xf numFmtId="0" fontId="106" fillId="3" borderId="32" applyProtection="0">
      <alignment horizontal="centerContinuous"/>
      <protection locked="0"/>
    </xf>
    <xf numFmtId="0" fontId="55" fillId="3" borderId="37" applyProtection="0">
      <alignment horizontal="center" wrapText="1"/>
      <protection locked="0"/>
    </xf>
    <xf numFmtId="0" fontId="106" fillId="3" borderId="32" applyProtection="0">
      <alignment horizontal="centerContinuous"/>
      <protection locked="0"/>
    </xf>
    <xf numFmtId="0" fontId="55" fillId="3" borderId="37" applyProtection="0">
      <alignment horizontal="center" wrapText="1"/>
      <protection locked="0"/>
    </xf>
    <xf numFmtId="0" fontId="106" fillId="3" borderId="32" applyProtection="0">
      <alignment horizontal="centerContinuous"/>
      <protection locked="0"/>
    </xf>
    <xf numFmtId="0" fontId="164" fillId="0" borderId="0" applyNumberFormat="0" applyFill="0" applyBorder="0" applyAlignment="0" applyProtection="0"/>
    <xf numFmtId="0" fontId="31" fillId="0" borderId="0"/>
    <xf numFmtId="0" fontId="31" fillId="0" borderId="0"/>
    <xf numFmtId="0" fontId="31" fillId="0" borderId="0"/>
    <xf numFmtId="0" fontId="31" fillId="0" borderId="0"/>
    <xf numFmtId="0" fontId="2" fillId="0" borderId="0"/>
    <xf numFmtId="0" fontId="56" fillId="53" borderId="9" applyNumberFormat="0" applyAlignment="0" applyProtection="0"/>
    <xf numFmtId="0" fontId="2" fillId="0" borderId="0"/>
    <xf numFmtId="183" fontId="56" fillId="26" borderId="9" applyNumberFormat="0" applyAlignment="0" applyProtection="0"/>
    <xf numFmtId="183" fontId="56" fillId="39" borderId="9" applyNumberFormat="0" applyAlignment="0" applyProtection="0"/>
    <xf numFmtId="183" fontId="49" fillId="39" borderId="9" applyNumberFormat="0" applyAlignment="0" applyProtection="0"/>
    <xf numFmtId="165" fontId="31" fillId="0" borderId="0" applyFont="0" applyFill="0" applyBorder="0" applyAlignment="0" applyProtection="0"/>
    <xf numFmtId="183" fontId="72" fillId="0" borderId="19" applyNumberFormat="0" applyFill="0" applyAlignment="0" applyProtection="0"/>
    <xf numFmtId="183" fontId="82" fillId="0" borderId="22" applyNumberFormat="0" applyFill="0" applyAlignment="0" applyProtection="0"/>
    <xf numFmtId="183" fontId="163" fillId="0" borderId="22" applyNumberFormat="0" applyFill="0" applyAlignment="0" applyProtection="0"/>
    <xf numFmtId="183" fontId="2" fillId="0" borderId="0"/>
    <xf numFmtId="183" fontId="42" fillId="0" borderId="44" applyNumberFormat="0" applyAlignment="0" applyProtection="0"/>
    <xf numFmtId="183" fontId="128" fillId="0" borderId="44" applyNumberFormat="0" applyAlignment="0" applyProtection="0">
      <alignment horizontal="left" vertical="top"/>
    </xf>
    <xf numFmtId="183" fontId="2" fillId="0" borderId="45" applyNumberFormat="0" applyFont="0" applyAlignment="0" applyProtection="0"/>
    <xf numFmtId="183" fontId="2" fillId="0" borderId="46" applyNumberFormat="0" applyFont="0" applyAlignment="0" applyProtection="0"/>
    <xf numFmtId="183" fontId="2" fillId="0" borderId="47" applyNumberFormat="0" applyFont="0" applyAlignment="0" applyProtection="0"/>
    <xf numFmtId="9" fontId="31" fillId="0" borderId="0" applyFont="0" applyFill="0" applyBorder="0" applyAlignment="0" applyProtection="0"/>
    <xf numFmtId="0" fontId="56" fillId="26" borderId="9" applyNumberFormat="0" applyAlignment="0" applyProtection="0"/>
    <xf numFmtId="0" fontId="56" fillId="39" borderId="9" applyNumberFormat="0" applyAlignment="0" applyProtection="0"/>
    <xf numFmtId="0" fontId="49" fillId="39" borderId="9" applyNumberFormat="0" applyAlignment="0" applyProtection="0"/>
    <xf numFmtId="0" fontId="72" fillId="0" borderId="19" applyNumberFormat="0" applyFill="0" applyAlignment="0" applyProtection="0"/>
    <xf numFmtId="0" fontId="82" fillId="0" borderId="22" applyNumberFormat="0" applyFill="0" applyAlignment="0" applyProtection="0"/>
    <xf numFmtId="0" fontId="163" fillId="0" borderId="22" applyNumberFormat="0" applyFill="0" applyAlignment="0" applyProtection="0"/>
    <xf numFmtId="0" fontId="42" fillId="0" borderId="44" applyNumberFormat="0" applyAlignment="0" applyProtection="0"/>
    <xf numFmtId="0" fontId="128" fillId="0" borderId="44" applyNumberFormat="0" applyAlignment="0" applyProtection="0">
      <alignment horizontal="left" vertical="top"/>
    </xf>
    <xf numFmtId="0" fontId="2" fillId="0" borderId="45" applyNumberFormat="0" applyFont="0" applyAlignment="0" applyProtection="0"/>
    <xf numFmtId="0" fontId="2" fillId="0" borderId="46" applyNumberFormat="0" applyFont="0" applyAlignment="0" applyProtection="0"/>
    <xf numFmtId="0" fontId="2" fillId="0" borderId="47" applyNumberFormat="0" applyFont="0" applyAlignment="0" applyProtection="0"/>
    <xf numFmtId="0" fontId="2" fillId="0" borderId="0"/>
    <xf numFmtId="0" fontId="2" fillId="0" borderId="0"/>
    <xf numFmtId="0" fontId="2" fillId="0" borderId="0"/>
    <xf numFmtId="0" fontId="49" fillId="39" borderId="9" applyNumberFormat="0" applyAlignment="0" applyProtection="0"/>
    <xf numFmtId="0" fontId="49" fillId="39" borderId="9" applyNumberFormat="0" applyAlignment="0" applyProtection="0"/>
    <xf numFmtId="0" fontId="196" fillId="0" borderId="19" applyNumberFormat="0" applyFill="0" applyAlignment="0" applyProtection="0"/>
    <xf numFmtId="0" fontId="196" fillId="0" borderId="19" applyNumberFormat="0" applyFill="0" applyAlignment="0" applyProtection="0"/>
    <xf numFmtId="0" fontId="196" fillId="0" borderId="19" applyNumberFormat="0" applyFill="0" applyAlignment="0" applyProtection="0"/>
    <xf numFmtId="165" fontId="31" fillId="0" borderId="0" applyFont="0" applyFill="0" applyBorder="0" applyAlignment="0" applyProtection="0"/>
    <xf numFmtId="0" fontId="72" fillId="0" borderId="19" applyNumberFormat="0" applyFill="0" applyAlignment="0" applyProtection="0"/>
    <xf numFmtId="0" fontId="233" fillId="39" borderId="9" applyNumberFormat="0" applyAlignment="0" applyProtection="0"/>
    <xf numFmtId="0" fontId="59" fillId="2" borderId="0"/>
    <xf numFmtId="0" fontId="74" fillId="0" borderId="76" applyNumberFormat="0" applyFill="0" applyAlignment="0" applyProtection="0"/>
    <xf numFmtId="0" fontId="74" fillId="0" borderId="76" applyNumberFormat="0" applyFill="0" applyAlignment="0" applyProtection="0"/>
    <xf numFmtId="0" fontId="42" fillId="0" borderId="44" applyNumberFormat="0" applyAlignment="0" applyProtection="0"/>
    <xf numFmtId="0" fontId="128" fillId="0" borderId="44" applyNumberFormat="0" applyAlignment="0" applyProtection="0">
      <alignment horizontal="left" vertical="top"/>
    </xf>
    <xf numFmtId="0" fontId="2" fillId="0" borderId="45" applyNumberFormat="0" applyFont="0" applyAlignment="0" applyProtection="0"/>
    <xf numFmtId="0" fontId="2" fillId="0" borderId="46" applyNumberFormat="0" applyFont="0" applyAlignment="0" applyProtection="0"/>
    <xf numFmtId="0" fontId="2" fillId="0" borderId="47" applyNumberFormat="0" applyFont="0" applyAlignment="0" applyProtection="0"/>
    <xf numFmtId="9" fontId="2" fillId="0" borderId="0" applyFont="0" applyFill="0" applyBorder="0" applyAlignment="0" applyProtection="0"/>
    <xf numFmtId="183" fontId="2" fillId="0" borderId="0"/>
    <xf numFmtId="0" fontId="2" fillId="0" borderId="0"/>
    <xf numFmtId="0" fontId="2" fillId="0" borderId="0"/>
    <xf numFmtId="0" fontId="2" fillId="0" borderId="0"/>
    <xf numFmtId="0" fontId="2" fillId="0" borderId="0"/>
    <xf numFmtId="0" fontId="2" fillId="88" borderId="64" applyNumberFormat="0" applyAlignment="0">
      <protection locked="0"/>
    </xf>
    <xf numFmtId="0" fontId="56" fillId="53" borderId="9" applyNumberFormat="0" applyAlignment="0" applyProtection="0"/>
    <xf numFmtId="0" fontId="49" fillId="131" borderId="9" applyNumberFormat="0" applyAlignment="0" applyProtection="0"/>
    <xf numFmtId="165" fontId="2" fillId="0" borderId="0" applyFont="0" applyFill="0" applyBorder="0" applyAlignment="0" applyProtection="0"/>
    <xf numFmtId="0" fontId="49" fillId="53" borderId="9" applyNumberFormat="0" applyAlignment="0" applyProtection="0"/>
    <xf numFmtId="0" fontId="49" fillId="146" borderId="9" applyNumberFormat="0" applyAlignment="0" applyProtection="0"/>
    <xf numFmtId="9" fontId="31" fillId="0" borderId="0" applyFont="0" applyFill="0" applyBorder="0" applyAlignment="0" applyProtection="0"/>
    <xf numFmtId="0" fontId="177" fillId="133" borderId="64" applyNumberFormat="0" applyAlignment="0"/>
    <xf numFmtId="0" fontId="2" fillId="127" borderId="64" applyNumberFormat="0" applyAlignment="0"/>
    <xf numFmtId="0" fontId="2" fillId="0" borderId="0"/>
    <xf numFmtId="0" fontId="2" fillId="0" borderId="0"/>
    <xf numFmtId="0" fontId="2" fillId="0" borderId="0"/>
    <xf numFmtId="0" fontId="2" fillId="0" borderId="0"/>
    <xf numFmtId="0" fontId="18" fillId="0" borderId="0"/>
    <xf numFmtId="0" fontId="35" fillId="77" borderId="0" applyNumberFormat="0" applyBorder="0" applyAlignment="0" applyProtection="0"/>
    <xf numFmtId="0" fontId="35" fillId="79" borderId="0" applyNumberFormat="0" applyBorder="0" applyAlignment="0" applyProtection="0"/>
    <xf numFmtId="0" fontId="35" fillId="26" borderId="0" applyNumberFormat="0" applyBorder="0" applyAlignment="0" applyProtection="0"/>
    <xf numFmtId="0" fontId="35" fillId="80" borderId="0" applyNumberFormat="0" applyBorder="0" applyAlignment="0" applyProtection="0"/>
    <xf numFmtId="0" fontId="35" fillId="81" borderId="0" applyNumberFormat="0" applyBorder="0" applyAlignment="0" applyProtection="0"/>
    <xf numFmtId="0" fontId="35" fillId="82" borderId="0" applyNumberFormat="0" applyBorder="0" applyAlignment="0" applyProtection="0"/>
    <xf numFmtId="0" fontId="60" fillId="0" borderId="1" applyNumberFormat="0" applyFill="0" applyBorder="0" applyAlignment="0" applyProtection="0">
      <alignment horizontal="right"/>
    </xf>
    <xf numFmtId="0" fontId="162" fillId="34" borderId="4" applyNumberFormat="0" applyAlignment="0" applyProtection="0"/>
    <xf numFmtId="0" fontId="2" fillId="0" borderId="0"/>
    <xf numFmtId="0" fontId="31" fillId="0" borderId="0"/>
    <xf numFmtId="0" fontId="2" fillId="0" borderId="0"/>
    <xf numFmtId="0" fontId="55" fillId="3" borderId="37" applyProtection="0">
      <alignment horizontal="center" wrapText="1"/>
      <protection locked="0"/>
    </xf>
    <xf numFmtId="0" fontId="106" fillId="3" borderId="32" applyProtection="0">
      <alignment horizontal="centerContinuous"/>
      <protection locked="0"/>
    </xf>
    <xf numFmtId="0" fontId="55" fillId="3" borderId="37" applyProtection="0">
      <alignment horizontal="center" wrapText="1"/>
      <protection locked="0"/>
    </xf>
    <xf numFmtId="0" fontId="106" fillId="3" borderId="32" applyProtection="0">
      <alignment horizontal="centerContinuous"/>
      <protection locked="0"/>
    </xf>
    <xf numFmtId="0" fontId="55" fillId="3" borderId="37" applyProtection="0">
      <alignment horizontal="center" wrapText="1"/>
      <protection locked="0"/>
    </xf>
    <xf numFmtId="0" fontId="106" fillId="3" borderId="32" applyProtection="0">
      <alignment horizontal="centerContinuous"/>
      <protection locked="0"/>
    </xf>
    <xf numFmtId="0" fontId="164" fillId="0" borderId="0" applyNumberFormat="0" applyFill="0" applyBorder="0" applyAlignment="0" applyProtection="0"/>
    <xf numFmtId="0" fontId="31" fillId="0" borderId="0"/>
    <xf numFmtId="0" fontId="31" fillId="0" borderId="0"/>
    <xf numFmtId="0"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5" borderId="25" applyNumberFormat="0" applyProtection="0">
      <alignment horizontal="left" vertical="center" indent="1"/>
    </xf>
    <xf numFmtId="0" fontId="2" fillId="115" borderId="25" applyNumberFormat="0" applyProtection="0">
      <alignment horizontal="left" vertical="center" indent="1"/>
    </xf>
    <xf numFmtId="0" fontId="2" fillId="115" borderId="25" applyNumberFormat="0" applyProtection="0">
      <alignment horizontal="left" vertical="center" indent="1"/>
    </xf>
    <xf numFmtId="0" fontId="2" fillId="3" borderId="25" applyNumberFormat="0" applyProtection="0">
      <alignment horizontal="left" vertical="center" indent="1"/>
    </xf>
    <xf numFmtId="0" fontId="2" fillId="3" borderId="25" applyNumberFormat="0" applyProtection="0">
      <alignment horizontal="left" vertical="center" indent="1"/>
    </xf>
    <xf numFmtId="0" fontId="2" fillId="84" borderId="25" applyNumberFormat="0" applyProtection="0">
      <alignment horizontal="left" vertical="center" indent="1"/>
    </xf>
    <xf numFmtId="0" fontId="2" fillId="84" borderId="25" applyNumberFormat="0" applyProtection="0">
      <alignment horizontal="left" vertical="center" indent="1"/>
    </xf>
    <xf numFmtId="0" fontId="2" fillId="85" borderId="25" applyNumberFormat="0" applyProtection="0">
      <alignment horizontal="left" vertical="center" indent="1"/>
    </xf>
    <xf numFmtId="0" fontId="2" fillId="85" borderId="25" applyNumberFormat="0" applyProtection="0">
      <alignment horizontal="left" vertical="center" indent="1"/>
    </xf>
    <xf numFmtId="4" fontId="22" fillId="87" borderId="25" applyNumberFormat="0" applyProtection="0">
      <alignment horizontal="left" vertical="center" indent="1"/>
    </xf>
    <xf numFmtId="0" fontId="2" fillId="115" borderId="25" applyNumberFormat="0" applyProtection="0">
      <alignment horizontal="left" vertical="center" indent="1"/>
    </xf>
    <xf numFmtId="4" fontId="112" fillId="64" borderId="0" applyNumberFormat="0" applyProtection="0">
      <alignment horizontal="left" vertical="center" indent="1"/>
    </xf>
    <xf numFmtId="168" fontId="2" fillId="0" borderId="0"/>
    <xf numFmtId="0" fontId="2" fillId="115" borderId="25" applyNumberFormat="0" applyProtection="0">
      <alignment horizontal="left" vertical="center" indent="1"/>
    </xf>
    <xf numFmtId="0" fontId="2" fillId="0" borderId="0"/>
    <xf numFmtId="0" fontId="2" fillId="0" borderId="0"/>
    <xf numFmtId="0" fontId="2" fillId="0" borderId="0"/>
    <xf numFmtId="0" fontId="2" fillId="0" borderId="0"/>
    <xf numFmtId="0" fontId="18" fillId="0" borderId="0"/>
    <xf numFmtId="0" fontId="35" fillId="77" borderId="0" applyNumberFormat="0" applyBorder="0" applyAlignment="0" applyProtection="0"/>
    <xf numFmtId="0" fontId="35" fillId="79" borderId="0" applyNumberFormat="0" applyBorder="0" applyAlignment="0" applyProtection="0"/>
    <xf numFmtId="0" fontId="35" fillId="26" borderId="0" applyNumberFormat="0" applyBorder="0" applyAlignment="0" applyProtection="0"/>
    <xf numFmtId="0" fontId="35" fillId="80" borderId="0" applyNumberFormat="0" applyBorder="0" applyAlignment="0" applyProtection="0"/>
    <xf numFmtId="0" fontId="35" fillId="81" borderId="0" applyNumberFormat="0" applyBorder="0" applyAlignment="0" applyProtection="0"/>
    <xf numFmtId="0" fontId="35" fillId="82" borderId="0" applyNumberFormat="0" applyBorder="0" applyAlignment="0" applyProtection="0"/>
    <xf numFmtId="0" fontId="60" fillId="0" borderId="1" applyNumberFormat="0" applyFill="0" applyBorder="0" applyAlignment="0" applyProtection="0">
      <alignment horizontal="right"/>
    </xf>
    <xf numFmtId="0" fontId="162" fillId="34" borderId="4" applyNumberFormat="0" applyAlignment="0" applyProtection="0"/>
    <xf numFmtId="0" fontId="2" fillId="0" borderId="0"/>
    <xf numFmtId="0" fontId="31" fillId="0" borderId="0"/>
    <xf numFmtId="0" fontId="2" fillId="0" borderId="0"/>
    <xf numFmtId="168" fontId="2" fillId="0" borderId="0"/>
    <xf numFmtId="0" fontId="55" fillId="3" borderId="37" applyProtection="0">
      <alignment horizontal="center" wrapText="1"/>
      <protection locked="0"/>
    </xf>
    <xf numFmtId="0" fontId="106" fillId="3" borderId="32" applyProtection="0">
      <alignment horizontal="centerContinuous"/>
      <protection locked="0"/>
    </xf>
    <xf numFmtId="0" fontId="55" fillId="3" borderId="37" applyProtection="0">
      <alignment horizontal="center" wrapText="1"/>
      <protection locked="0"/>
    </xf>
    <xf numFmtId="0" fontId="106" fillId="3" borderId="32" applyProtection="0">
      <alignment horizontal="centerContinuous"/>
      <protection locked="0"/>
    </xf>
    <xf numFmtId="0" fontId="55" fillId="3" borderId="37" applyProtection="0">
      <alignment horizontal="center" wrapText="1"/>
      <protection locked="0"/>
    </xf>
    <xf numFmtId="0" fontId="106" fillId="3" borderId="32" applyProtection="0">
      <alignment horizontal="centerContinuous"/>
      <protection locked="0"/>
    </xf>
    <xf numFmtId="0" fontId="164" fillId="0" borderId="0" applyNumberFormat="0" applyFill="0" applyBorder="0" applyAlignment="0" applyProtection="0"/>
    <xf numFmtId="0" fontId="31" fillId="0" borderId="0"/>
    <xf numFmtId="0" fontId="31" fillId="0" borderId="0"/>
    <xf numFmtId="0" fontId="31" fillId="0" borderId="0"/>
    <xf numFmtId="0" fontId="31" fillId="0" borderId="0"/>
    <xf numFmtId="0" fontId="2" fillId="0" borderId="0"/>
    <xf numFmtId="0" fontId="2" fillId="0" borderId="0"/>
    <xf numFmtId="0" fontId="2" fillId="0" borderId="0"/>
    <xf numFmtId="0" fontId="18" fillId="0" borderId="0"/>
    <xf numFmtId="0" fontId="2" fillId="0" borderId="0"/>
    <xf numFmtId="0" fontId="2" fillId="0" borderId="0"/>
    <xf numFmtId="225" fontId="203" fillId="0" borderId="0">
      <protection locked="0"/>
    </xf>
    <xf numFmtId="230" fontId="203" fillId="0" borderId="0">
      <protection locked="0"/>
    </xf>
    <xf numFmtId="0" fontId="27" fillId="0" borderId="0"/>
    <xf numFmtId="0" fontId="35" fillId="77" borderId="0" applyNumberFormat="0" applyBorder="0" applyAlignment="0" applyProtection="0"/>
    <xf numFmtId="0" fontId="169" fillId="0" borderId="0"/>
    <xf numFmtId="0" fontId="182" fillId="0" borderId="0"/>
    <xf numFmtId="168" fontId="123" fillId="0" borderId="0"/>
    <xf numFmtId="168" fontId="123" fillId="0" borderId="0"/>
    <xf numFmtId="0" fontId="35" fillId="79" borderId="0" applyNumberFormat="0" applyBorder="0" applyAlignment="0" applyProtection="0"/>
    <xf numFmtId="168" fontId="123" fillId="0" borderId="0"/>
    <xf numFmtId="0" fontId="169" fillId="0" borderId="0"/>
    <xf numFmtId="0" fontId="169" fillId="0" borderId="0"/>
    <xf numFmtId="0" fontId="169" fillId="0" borderId="0"/>
    <xf numFmtId="0" fontId="35" fillId="26" borderId="0" applyNumberFormat="0" applyBorder="0" applyAlignment="0" applyProtection="0"/>
    <xf numFmtId="0" fontId="169" fillId="0" borderId="0"/>
    <xf numFmtId="1" fontId="38" fillId="0" borderId="0"/>
    <xf numFmtId="0" fontId="2" fillId="0" borderId="0"/>
    <xf numFmtId="0" fontId="2" fillId="0" borderId="0"/>
    <xf numFmtId="0" fontId="35" fillId="80" borderId="0" applyNumberFormat="0" applyBorder="0" applyAlignment="0" applyProtection="0"/>
    <xf numFmtId="0" fontId="2" fillId="0" borderId="0"/>
    <xf numFmtId="0" fontId="27" fillId="0" borderId="0"/>
    <xf numFmtId="0" fontId="35" fillId="81" borderId="0" applyNumberFormat="0" applyBorder="0" applyAlignment="0" applyProtection="0"/>
    <xf numFmtId="0" fontId="35" fillId="82" borderId="0" applyNumberFormat="0" applyBorder="0" applyAlignment="0" applyProtection="0"/>
    <xf numFmtId="0" fontId="169" fillId="0" borderId="0"/>
    <xf numFmtId="0" fontId="2" fillId="0" borderId="0"/>
    <xf numFmtId="0" fontId="2" fillId="0" borderId="0"/>
    <xf numFmtId="0" fontId="27" fillId="0" borderId="0"/>
    <xf numFmtId="0" fontId="2" fillId="0" borderId="0"/>
    <xf numFmtId="0" fontId="35" fillId="77" borderId="0" applyNumberFormat="0" applyBorder="0" applyAlignment="0" applyProtection="0"/>
    <xf numFmtId="0" fontId="2" fillId="0" borderId="0"/>
    <xf numFmtId="0" fontId="2" fillId="0" borderId="0"/>
    <xf numFmtId="0" fontId="35" fillId="79" borderId="0" applyNumberFormat="0" applyBorder="0" applyAlignment="0" applyProtection="0"/>
    <xf numFmtId="0" fontId="2" fillId="0" borderId="0"/>
    <xf numFmtId="0" fontId="2" fillId="0" borderId="0"/>
    <xf numFmtId="0" fontId="35" fillId="26" borderId="0" applyNumberFormat="0" applyBorder="0" applyAlignment="0" applyProtection="0"/>
    <xf numFmtId="0" fontId="35" fillId="80" borderId="0" applyNumberFormat="0" applyBorder="0" applyAlignment="0" applyProtection="0"/>
    <xf numFmtId="0" fontId="2" fillId="0" borderId="0"/>
    <xf numFmtId="0" fontId="35" fillId="81" borderId="0" applyNumberFormat="0" applyBorder="0" applyAlignment="0" applyProtection="0"/>
    <xf numFmtId="0" fontId="2" fillId="0" borderId="0"/>
    <xf numFmtId="0" fontId="35" fillId="82" borderId="0" applyNumberFormat="0" applyBorder="0" applyAlignment="0" applyProtection="0"/>
    <xf numFmtId="0" fontId="2" fillId="0" borderId="0"/>
    <xf numFmtId="0" fontId="2" fillId="0" borderId="0"/>
    <xf numFmtId="0" fontId="2" fillId="0" borderId="0"/>
    <xf numFmtId="0" fontId="2" fillId="0" borderId="0"/>
    <xf numFmtId="175" fontId="30" fillId="0" borderId="3" applyFont="0" applyFill="0" applyBorder="0" applyAlignment="0" applyProtection="0">
      <alignment horizontal="center"/>
    </xf>
    <xf numFmtId="0" fontId="31" fillId="74" borderId="0" applyNumberFormat="0" applyBorder="0" applyAlignment="0" applyProtection="0"/>
    <xf numFmtId="0" fontId="31" fillId="15" borderId="0" applyNumberFormat="0" applyBorder="0" applyAlignment="0" applyProtection="0"/>
    <xf numFmtId="0" fontId="31" fillId="48" borderId="0" applyNumberFormat="0" applyBorder="0" applyAlignment="0" applyProtection="0"/>
    <xf numFmtId="0" fontId="31" fillId="58" borderId="0" applyNumberFormat="0" applyBorder="0" applyAlignment="0" applyProtection="0"/>
    <xf numFmtId="0" fontId="31" fillId="75" borderId="0" applyNumberFormat="0" applyBorder="0" applyAlignment="0" applyProtection="0"/>
    <xf numFmtId="0" fontId="31" fillId="19" borderId="0" applyNumberFormat="0" applyBorder="0" applyAlignment="0" applyProtection="0"/>
    <xf numFmtId="0" fontId="31" fillId="74" borderId="0" applyNumberFormat="0" applyBorder="0" applyAlignment="0" applyProtection="0"/>
    <xf numFmtId="0" fontId="31" fillId="15" borderId="0" applyNumberFormat="0" applyBorder="0" applyAlignment="0" applyProtection="0"/>
    <xf numFmtId="0" fontId="60" fillId="0" borderId="1" applyNumberFormat="0" applyFill="0" applyBorder="0" applyAlignment="0" applyProtection="0">
      <alignment horizontal="right"/>
    </xf>
    <xf numFmtId="0" fontId="31" fillId="48" borderId="0" applyNumberFormat="0" applyBorder="0" applyAlignment="0" applyProtection="0"/>
    <xf numFmtId="0" fontId="31" fillId="58" borderId="0" applyNumberFormat="0" applyBorder="0" applyAlignment="0" applyProtection="0"/>
    <xf numFmtId="0" fontId="31" fillId="75" borderId="0" applyNumberFormat="0" applyBorder="0" applyAlignment="0" applyProtection="0"/>
    <xf numFmtId="0" fontId="31" fillId="19" borderId="0" applyNumberFormat="0" applyBorder="0" applyAlignment="0" applyProtection="0"/>
    <xf numFmtId="0" fontId="31" fillId="74" borderId="0" applyNumberFormat="0" applyBorder="0" applyAlignment="0" applyProtection="0"/>
    <xf numFmtId="0" fontId="31" fillId="74" borderId="0" applyNumberFormat="0" applyBorder="0" applyAlignment="0" applyProtection="0"/>
    <xf numFmtId="0" fontId="31" fillId="74" borderId="0" applyNumberFormat="0" applyBorder="0" applyAlignment="0" applyProtection="0"/>
    <xf numFmtId="0" fontId="303" fillId="74" borderId="0" applyNumberFormat="0" applyBorder="0" applyAlignment="0" applyProtection="0"/>
    <xf numFmtId="0" fontId="31" fillId="74" borderId="0" applyNumberFormat="0" applyBorder="0" applyAlignment="0" applyProtection="0"/>
    <xf numFmtId="0" fontId="35" fillId="82"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03" fillId="15" borderId="0" applyNumberFormat="0" applyBorder="0" applyAlignment="0" applyProtection="0"/>
    <xf numFmtId="0" fontId="60" fillId="0" borderId="1" applyNumberFormat="0" applyFill="0" applyBorder="0" applyAlignment="0" applyProtection="0">
      <alignment horizontal="right"/>
    </xf>
    <xf numFmtId="0" fontId="31" fillId="15"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03" fillId="48" borderId="0" applyNumberFormat="0" applyBorder="0" applyAlignment="0" applyProtection="0"/>
    <xf numFmtId="0" fontId="31" fillId="4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03" fillId="58" borderId="0" applyNumberFormat="0" applyBorder="0" applyAlignment="0" applyProtection="0"/>
    <xf numFmtId="0" fontId="31" fillId="58" borderId="0" applyNumberFormat="0" applyBorder="0" applyAlignment="0" applyProtection="0"/>
    <xf numFmtId="0" fontId="31" fillId="75" borderId="0" applyNumberFormat="0" applyBorder="0" applyAlignment="0" applyProtection="0"/>
    <xf numFmtId="0" fontId="31" fillId="75" borderId="0" applyNumberFormat="0" applyBorder="0" applyAlignment="0" applyProtection="0"/>
    <xf numFmtId="0" fontId="31" fillId="75" borderId="0" applyNumberFormat="0" applyBorder="0" applyAlignment="0" applyProtection="0"/>
    <xf numFmtId="0" fontId="303" fillId="75" borderId="0" applyNumberFormat="0" applyBorder="0" applyAlignment="0" applyProtection="0"/>
    <xf numFmtId="0" fontId="31" fillId="7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03" fillId="19" borderId="0" applyNumberFormat="0" applyBorder="0" applyAlignment="0" applyProtection="0"/>
    <xf numFmtId="0" fontId="31" fillId="19" borderId="0" applyNumberFormat="0" applyBorder="0" applyAlignment="0" applyProtection="0"/>
    <xf numFmtId="0" fontId="34" fillId="74" borderId="0" applyNumberFormat="0" applyBorder="0" applyAlignment="0" applyProtection="0"/>
    <xf numFmtId="0" fontId="34" fillId="15" borderId="0" applyNumberFormat="0" applyBorder="0" applyAlignment="0" applyProtection="0"/>
    <xf numFmtId="0" fontId="34" fillId="48" borderId="0" applyNumberFormat="0" applyBorder="0" applyAlignment="0" applyProtection="0"/>
    <xf numFmtId="0" fontId="34" fillId="58" borderId="0" applyNumberFormat="0" applyBorder="0" applyAlignment="0" applyProtection="0"/>
    <xf numFmtId="0" fontId="34" fillId="75" borderId="0" applyNumberFormat="0" applyBorder="0" applyAlignment="0" applyProtection="0"/>
    <xf numFmtId="0" fontId="34" fillId="19" borderId="0" applyNumberFormat="0" applyBorder="0" applyAlignment="0" applyProtection="0"/>
    <xf numFmtId="0" fontId="31" fillId="74" borderId="0" applyNumberFormat="0" applyBorder="0" applyAlignment="0" applyProtection="0"/>
    <xf numFmtId="0" fontId="31" fillId="74" borderId="0" applyNumberFormat="0" applyBorder="0" applyAlignment="0" applyProtection="0"/>
    <xf numFmtId="0" fontId="31" fillId="15" borderId="0" applyNumberFormat="0" applyBorder="0" applyAlignment="0" applyProtection="0"/>
    <xf numFmtId="0" fontId="35" fillId="81" borderId="0" applyNumberFormat="0" applyBorder="0" applyAlignment="0" applyProtection="0"/>
    <xf numFmtId="0" fontId="31" fillId="15"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75" borderId="0" applyNumberFormat="0" applyBorder="0" applyAlignment="0" applyProtection="0"/>
    <xf numFmtId="0" fontId="31" fillId="7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74" borderId="0" applyNumberFormat="0" applyBorder="0" applyAlignment="0" applyProtection="0"/>
    <xf numFmtId="0" fontId="31" fillId="15" borderId="0" applyNumberFormat="0" applyBorder="0" applyAlignment="0" applyProtection="0"/>
    <xf numFmtId="0" fontId="31" fillId="48" borderId="0" applyNumberFormat="0" applyBorder="0" applyAlignment="0" applyProtection="0"/>
    <xf numFmtId="0" fontId="31" fillId="58" borderId="0" applyNumberFormat="0" applyBorder="0" applyAlignment="0" applyProtection="0"/>
    <xf numFmtId="0" fontId="31" fillId="75" borderId="0" applyNumberFormat="0" applyBorder="0" applyAlignment="0" applyProtection="0"/>
    <xf numFmtId="0" fontId="31" fillId="19" borderId="0" applyNumberFormat="0" applyBorder="0" applyAlignment="0" applyProtection="0"/>
    <xf numFmtId="2" fontId="30" fillId="0" borderId="0" applyFont="0" applyFill="0" applyBorder="0" applyAlignment="0" applyProtection="0"/>
    <xf numFmtId="0" fontId="31" fillId="14" borderId="0" applyNumberFormat="0" applyBorder="0" applyAlignment="0" applyProtection="0"/>
    <xf numFmtId="0" fontId="31" fillId="11" borderId="0" applyNumberFormat="0" applyBorder="0" applyAlignment="0" applyProtection="0"/>
    <xf numFmtId="0" fontId="31" fillId="62" borderId="0" applyNumberFormat="0" applyBorder="0" applyAlignment="0" applyProtection="0"/>
    <xf numFmtId="0" fontId="31" fillId="58" borderId="0" applyNumberFormat="0" applyBorder="0" applyAlignment="0" applyProtection="0"/>
    <xf numFmtId="0" fontId="31" fillId="14" borderId="0" applyNumberFormat="0" applyBorder="0" applyAlignment="0" applyProtection="0"/>
    <xf numFmtId="0" fontId="31" fillId="54" borderId="0" applyNumberFormat="0" applyBorder="0" applyAlignment="0" applyProtection="0"/>
    <xf numFmtId="0" fontId="31" fillId="14" borderId="0" applyNumberFormat="0" applyBorder="0" applyAlignment="0" applyProtection="0"/>
    <xf numFmtId="0" fontId="31" fillId="11" borderId="0" applyNumberFormat="0" applyBorder="0" applyAlignment="0" applyProtection="0"/>
    <xf numFmtId="0" fontId="31" fillId="62" borderId="0" applyNumberFormat="0" applyBorder="0" applyAlignment="0" applyProtection="0"/>
    <xf numFmtId="0" fontId="31" fillId="58" borderId="0" applyNumberFormat="0" applyBorder="0" applyAlignment="0" applyProtection="0"/>
    <xf numFmtId="0" fontId="31" fillId="14" borderId="0" applyNumberFormat="0" applyBorder="0" applyAlignment="0" applyProtection="0"/>
    <xf numFmtId="0" fontId="31" fillId="54" borderId="0" applyNumberFormat="0" applyBorder="0" applyAlignment="0" applyProtection="0"/>
    <xf numFmtId="0" fontId="35" fillId="80"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03" fillId="14" borderId="0" applyNumberFormat="0" applyBorder="0" applyAlignment="0" applyProtection="0"/>
    <xf numFmtId="0" fontId="106" fillId="3" borderId="32" applyProtection="0">
      <alignment horizontal="centerContinuous"/>
      <protection locked="0"/>
    </xf>
    <xf numFmtId="0" fontId="55" fillId="3" borderId="37" applyProtection="0">
      <alignment horizontal="center" wrapText="1"/>
      <protection locked="0"/>
    </xf>
    <xf numFmtId="0" fontId="106" fillId="3" borderId="32" applyProtection="0">
      <alignment horizontal="centerContinuous"/>
      <protection locked="0"/>
    </xf>
    <xf numFmtId="0" fontId="55" fillId="3" borderId="37" applyProtection="0">
      <alignment horizontal="center" wrapText="1"/>
      <protection locked="0"/>
    </xf>
    <xf numFmtId="0" fontId="106" fillId="3" borderId="32" applyProtection="0">
      <alignment horizontal="centerContinuous"/>
      <protection locked="0"/>
    </xf>
    <xf numFmtId="0" fontId="55" fillId="3" borderId="37" applyProtection="0">
      <alignment horizontal="center" wrapText="1"/>
      <protection locked="0"/>
    </xf>
    <xf numFmtId="0" fontId="31" fillId="14"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03" fillId="11" borderId="0" applyNumberFormat="0" applyBorder="0" applyAlignment="0" applyProtection="0"/>
    <xf numFmtId="0" fontId="31" fillId="11" borderId="0" applyNumberFormat="0" applyBorder="0" applyAlignment="0" applyProtection="0"/>
    <xf numFmtId="0" fontId="31" fillId="62" borderId="0" applyNumberFormat="0" applyBorder="0" applyAlignment="0" applyProtection="0"/>
    <xf numFmtId="0" fontId="31" fillId="62" borderId="0" applyNumberFormat="0" applyBorder="0" applyAlignment="0" applyProtection="0"/>
    <xf numFmtId="0" fontId="31" fillId="62" borderId="0" applyNumberFormat="0" applyBorder="0" applyAlignment="0" applyProtection="0"/>
    <xf numFmtId="0" fontId="303" fillId="62" borderId="0" applyNumberFormat="0" applyBorder="0" applyAlignment="0" applyProtection="0"/>
    <xf numFmtId="0" fontId="31" fillId="62"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03" fillId="58" borderId="0" applyNumberFormat="0" applyBorder="0" applyAlignment="0" applyProtection="0"/>
    <xf numFmtId="0" fontId="31" fillId="58" borderId="0" applyNumberFormat="0" applyBorder="0" applyAlignment="0" applyProtection="0"/>
    <xf numFmtId="0" fontId="31" fillId="14" borderId="0" applyNumberFormat="0" applyBorder="0" applyAlignment="0" applyProtection="0"/>
    <xf numFmtId="168" fontId="2" fillId="0" borderId="0"/>
    <xf numFmtId="0" fontId="31" fillId="14" borderId="0" applyNumberFormat="0" applyBorder="0" applyAlignment="0" applyProtection="0"/>
    <xf numFmtId="0" fontId="31" fillId="14" borderId="0" applyNumberFormat="0" applyBorder="0" applyAlignment="0" applyProtection="0"/>
    <xf numFmtId="0" fontId="303" fillId="14" borderId="0" applyNumberFormat="0" applyBorder="0" applyAlignment="0" applyProtection="0"/>
    <xf numFmtId="0" fontId="31" fillId="1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03" fillId="54" borderId="0" applyNumberFormat="0" applyBorder="0" applyAlignment="0" applyProtection="0"/>
    <xf numFmtId="0" fontId="31" fillId="54" borderId="0" applyNumberFormat="0" applyBorder="0" applyAlignment="0" applyProtection="0"/>
    <xf numFmtId="0" fontId="31" fillId="0" borderId="0"/>
    <xf numFmtId="0" fontId="35" fillId="26" borderId="0" applyNumberFormat="0" applyBorder="0" applyAlignment="0" applyProtection="0"/>
    <xf numFmtId="0" fontId="34" fillId="14" borderId="0" applyNumberFormat="0" applyBorder="0" applyAlignment="0" applyProtection="0"/>
    <xf numFmtId="0" fontId="2" fillId="0" borderId="0"/>
    <xf numFmtId="0" fontId="34" fillId="11" borderId="0" applyNumberFormat="0" applyBorder="0" applyAlignment="0" applyProtection="0"/>
    <xf numFmtId="0" fontId="2" fillId="0" borderId="0"/>
    <xf numFmtId="0" fontId="34" fillId="62" borderId="0" applyNumberFormat="0" applyBorder="0" applyAlignment="0" applyProtection="0"/>
    <xf numFmtId="0" fontId="34" fillId="58" borderId="0" applyNumberFormat="0" applyBorder="0" applyAlignment="0" applyProtection="0"/>
    <xf numFmtId="0" fontId="34" fillId="14" borderId="0" applyNumberFormat="0" applyBorder="0" applyAlignment="0" applyProtection="0"/>
    <xf numFmtId="0" fontId="31" fillId="0" borderId="0"/>
    <xf numFmtId="0" fontId="34" fillId="54"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62" borderId="0" applyNumberFormat="0" applyBorder="0" applyAlignment="0" applyProtection="0"/>
    <xf numFmtId="0" fontId="31" fillId="62" borderId="0" applyNumberFormat="0" applyBorder="0" applyAlignment="0" applyProtection="0"/>
    <xf numFmtId="0" fontId="31" fillId="58" borderId="0" applyNumberFormat="0" applyBorder="0" applyAlignment="0" applyProtection="0"/>
    <xf numFmtId="0" fontId="2" fillId="0" borderId="0"/>
    <xf numFmtId="168" fontId="2" fillId="0" borderId="0"/>
    <xf numFmtId="0" fontId="31" fillId="58" borderId="0" applyNumberFormat="0" applyBorder="0" applyAlignment="0" applyProtection="0"/>
    <xf numFmtId="0" fontId="31" fillId="0" borderId="0"/>
    <xf numFmtId="0" fontId="31" fillId="14" borderId="0" applyNumberFormat="0" applyBorder="0" applyAlignment="0" applyProtection="0"/>
    <xf numFmtId="0" fontId="31" fillId="1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1" borderId="0" applyNumberFormat="0" applyBorder="0" applyAlignment="0" applyProtection="0"/>
    <xf numFmtId="168" fontId="2" fillId="0" borderId="0"/>
    <xf numFmtId="0" fontId="31" fillId="62" borderId="0" applyNumberFormat="0" applyBorder="0" applyAlignment="0" applyProtection="0"/>
    <xf numFmtId="0" fontId="31" fillId="58" borderId="0" applyNumberFormat="0" applyBorder="0" applyAlignment="0" applyProtection="0"/>
    <xf numFmtId="0" fontId="31" fillId="14" borderId="0" applyNumberFormat="0" applyBorder="0" applyAlignment="0" applyProtection="0"/>
    <xf numFmtId="0" fontId="31" fillId="54" borderId="0" applyNumberFormat="0" applyBorder="0" applyAlignment="0" applyProtection="0"/>
    <xf numFmtId="0" fontId="33" fillId="76" borderId="0" applyNumberFormat="0" applyBorder="0" applyAlignment="0" applyProtection="0"/>
    <xf numFmtId="0" fontId="33" fillId="11" borderId="0" applyNumberFormat="0" applyBorder="0" applyAlignment="0" applyProtection="0"/>
    <xf numFmtId="0" fontId="55" fillId="3" borderId="37" applyProtection="0">
      <alignment horizontal="center" wrapText="1"/>
      <protection locked="0"/>
    </xf>
    <xf numFmtId="0" fontId="106" fillId="3" borderId="32" applyProtection="0">
      <alignment horizontal="centerContinuous"/>
      <protection locked="0"/>
    </xf>
    <xf numFmtId="0" fontId="55" fillId="3" borderId="37" applyProtection="0">
      <alignment horizontal="center" wrapText="1"/>
      <protection locked="0"/>
    </xf>
    <xf numFmtId="0" fontId="106" fillId="3" borderId="32" applyProtection="0">
      <alignment horizontal="centerContinuous"/>
      <protection locked="0"/>
    </xf>
    <xf numFmtId="0" fontId="55" fillId="3" borderId="37" applyProtection="0">
      <alignment horizontal="center" wrapText="1"/>
      <protection locked="0"/>
    </xf>
    <xf numFmtId="0" fontId="55" fillId="3" borderId="37" applyProtection="0">
      <alignment horizontal="center" wrapText="1"/>
      <protection locked="0"/>
    </xf>
    <xf numFmtId="0" fontId="106" fillId="3" borderId="32" applyProtection="0">
      <alignment horizontal="centerContinuous"/>
      <protection locked="0"/>
    </xf>
    <xf numFmtId="0" fontId="55" fillId="3" borderId="37" applyProtection="0">
      <alignment horizontal="center" wrapText="1"/>
      <protection locked="0"/>
    </xf>
    <xf numFmtId="0" fontId="106" fillId="3" borderId="32" applyProtection="0">
      <alignment horizontal="centerContinuous"/>
      <protection locked="0"/>
    </xf>
    <xf numFmtId="0" fontId="55" fillId="3" borderId="37" applyProtection="0">
      <alignment horizontal="center" wrapText="1"/>
      <protection locked="0"/>
    </xf>
    <xf numFmtId="0" fontId="106" fillId="3" borderId="32" applyProtection="0">
      <alignment horizontal="centerContinuous"/>
      <protection locked="0"/>
    </xf>
    <xf numFmtId="0" fontId="106" fillId="3" borderId="32" applyProtection="0">
      <alignment horizontal="centerContinuous"/>
      <protection locked="0"/>
    </xf>
    <xf numFmtId="0" fontId="33" fillId="62"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33" fillId="61" borderId="0" applyNumberFormat="0" applyBorder="0" applyAlignment="0" applyProtection="0"/>
    <xf numFmtId="0" fontId="33" fillId="76" borderId="0" applyNumberFormat="0" applyBorder="0" applyAlignment="0" applyProtection="0"/>
    <xf numFmtId="0" fontId="35" fillId="79" borderId="0" applyNumberFormat="0" applyBorder="0" applyAlignment="0" applyProtection="0"/>
    <xf numFmtId="0" fontId="33" fillId="11" borderId="0" applyNumberFormat="0" applyBorder="0" applyAlignment="0" applyProtection="0"/>
    <xf numFmtId="0" fontId="33" fillId="62"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33" fillId="61" borderId="0" applyNumberFormat="0" applyBorder="0" applyAlignment="0" applyProtection="0"/>
    <xf numFmtId="0" fontId="33" fillId="76" borderId="0" applyNumberFormat="0" applyBorder="0" applyAlignment="0" applyProtection="0"/>
    <xf numFmtId="0" fontId="33" fillId="76" borderId="0" applyNumberFormat="0" applyBorder="0" applyAlignment="0" applyProtection="0"/>
    <xf numFmtId="0" fontId="33" fillId="76" borderId="0" applyNumberFormat="0" applyBorder="0" applyAlignment="0" applyProtection="0"/>
    <xf numFmtId="0" fontId="304" fillId="76" borderId="0" applyNumberFormat="0" applyBorder="0" applyAlignment="0" applyProtection="0"/>
    <xf numFmtId="0" fontId="33" fillId="76"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04" fillId="11" borderId="0" applyNumberFormat="0" applyBorder="0" applyAlignment="0" applyProtection="0"/>
    <xf numFmtId="0" fontId="33" fillId="11"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04" fillId="62" borderId="0" applyNumberFormat="0" applyBorder="0" applyAlignment="0" applyProtection="0"/>
    <xf numFmtId="0" fontId="33" fillId="62"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04" fillId="31" borderId="0" applyNumberFormat="0" applyBorder="0" applyAlignment="0" applyProtection="0"/>
    <xf numFmtId="0" fontId="35" fillId="77"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04" fillId="32" borderId="0" applyNumberFormat="0" applyBorder="0" applyAlignment="0" applyProtection="0"/>
    <xf numFmtId="0" fontId="33" fillId="32"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04" fillId="61" borderId="0" applyNumberFormat="0" applyBorder="0" applyAlignment="0" applyProtection="0"/>
    <xf numFmtId="0" fontId="33" fillId="61" borderId="0" applyNumberFormat="0" applyBorder="0" applyAlignment="0" applyProtection="0"/>
    <xf numFmtId="0" fontId="35" fillId="76" borderId="0" applyNumberFormat="0" applyBorder="0" applyAlignment="0" applyProtection="0"/>
    <xf numFmtId="0" fontId="35" fillId="11" borderId="0" applyNumberFormat="0" applyBorder="0" applyAlignment="0" applyProtection="0"/>
    <xf numFmtId="0" fontId="35" fillId="62"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61" borderId="0" applyNumberFormat="0" applyBorder="0" applyAlignment="0" applyProtection="0"/>
    <xf numFmtId="0" fontId="33" fillId="76" borderId="0" applyNumberFormat="0" applyBorder="0" applyAlignment="0" applyProtection="0"/>
    <xf numFmtId="0" fontId="33" fillId="76"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76" borderId="0" applyNumberFormat="0" applyBorder="0" applyAlignment="0" applyProtection="0"/>
    <xf numFmtId="0" fontId="33" fillId="11" borderId="0" applyNumberFormat="0" applyBorder="0" applyAlignment="0" applyProtection="0"/>
    <xf numFmtId="0" fontId="33" fillId="62"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33" fillId="61" borderId="0" applyNumberFormat="0" applyBorder="0" applyAlignment="0" applyProtection="0"/>
    <xf numFmtId="0" fontId="2" fillId="0" borderId="0"/>
    <xf numFmtId="0" fontId="35" fillId="77" borderId="0" applyNumberFormat="0" applyBorder="0" applyAlignment="0" applyProtection="0"/>
    <xf numFmtId="0" fontId="33" fillId="23" borderId="0" applyNumberFormat="0" applyBorder="0" applyAlignment="0" applyProtection="0"/>
    <xf numFmtId="0" fontId="2" fillId="0" borderId="0"/>
    <xf numFmtId="0" fontId="2" fillId="0" borderId="0"/>
    <xf numFmtId="0" fontId="60" fillId="0" borderId="1" applyNumberFormat="0" applyFill="0" applyBorder="0" applyAlignment="0" applyProtection="0">
      <alignment horizontal="right"/>
    </xf>
    <xf numFmtId="0" fontId="2" fillId="0" borderId="0"/>
    <xf numFmtId="0" fontId="2" fillId="0" borderId="0"/>
    <xf numFmtId="0" fontId="35" fillId="77"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2" fillId="0" borderId="0"/>
    <xf numFmtId="0" fontId="35" fillId="77" borderId="0" applyNumberFormat="0" applyBorder="0" applyAlignment="0" applyProtection="0"/>
    <xf numFmtId="0" fontId="37" fillId="0" borderId="0"/>
    <xf numFmtId="0" fontId="61" fillId="0" borderId="0"/>
    <xf numFmtId="0" fontId="37" fillId="0" borderId="0"/>
    <xf numFmtId="0" fontId="37" fillId="0" borderId="0"/>
    <xf numFmtId="0" fontId="35" fillId="79" borderId="0" applyNumberFormat="0" applyBorder="0" applyAlignment="0" applyProtection="0"/>
    <xf numFmtId="0" fontId="33" fillId="27" borderId="0" applyNumberFormat="0" applyBorder="0" applyAlignment="0" applyProtection="0"/>
    <xf numFmtId="0" fontId="61" fillId="0" borderId="0"/>
    <xf numFmtId="0" fontId="61" fillId="0" borderId="0"/>
    <xf numFmtId="0" fontId="61" fillId="0" borderId="0"/>
    <xf numFmtId="0" fontId="61" fillId="0" borderId="0"/>
    <xf numFmtId="0" fontId="61" fillId="0" borderId="0"/>
    <xf numFmtId="0" fontId="61" fillId="0" borderId="0"/>
    <xf numFmtId="0" fontId="31" fillId="0" borderId="0"/>
    <xf numFmtId="0" fontId="31" fillId="0" borderId="0"/>
    <xf numFmtId="0" fontId="35" fillId="79" borderId="0" applyNumberFormat="0" applyBorder="0" applyAlignment="0" applyProtection="0"/>
    <xf numFmtId="0" fontId="35" fillId="82"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5" fillId="81"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5" fillId="80" borderId="0" applyNumberFormat="0" applyBorder="0" applyAlignment="0" applyProtection="0"/>
    <xf numFmtId="0" fontId="35" fillId="79" borderId="0" applyNumberFormat="0" applyBorder="0" applyAlignment="0" applyProtection="0"/>
    <xf numFmtId="0" fontId="276" fillId="0" borderId="0"/>
    <xf numFmtId="0" fontId="35" fillId="26" borderId="0" applyNumberFormat="0" applyBorder="0" applyAlignment="0" applyProtection="0"/>
    <xf numFmtId="0" fontId="31" fillId="0" borderId="0"/>
    <xf numFmtId="0" fontId="2" fillId="0" borderId="0"/>
    <xf numFmtId="0" fontId="35" fillId="79" borderId="0" applyNumberFormat="0" applyBorder="0" applyAlignment="0" applyProtection="0"/>
    <xf numFmtId="0" fontId="2" fillId="0" borderId="0"/>
    <xf numFmtId="0" fontId="2" fillId="0" borderId="0"/>
    <xf numFmtId="0" fontId="35" fillId="77" borderId="0" applyNumberFormat="0" applyBorder="0" applyAlignment="0" applyProtection="0"/>
    <xf numFmtId="0" fontId="2" fillId="0" borderId="0"/>
    <xf numFmtId="0" fontId="35" fillId="26" borderId="0" applyNumberFormat="0" applyBorder="0" applyAlignment="0" applyProtection="0"/>
    <xf numFmtId="0" fontId="33" fillId="17" borderId="0" applyNumberFormat="0" applyBorder="0" applyAlignment="0" applyProtection="0"/>
    <xf numFmtId="0" fontId="35" fillId="26"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5" fillId="26" borderId="0" applyNumberFormat="0" applyBorder="0" applyAlignment="0" applyProtection="0"/>
    <xf numFmtId="0" fontId="31" fillId="0" borderId="0"/>
    <xf numFmtId="0" fontId="31" fillId="0" borderId="0"/>
    <xf numFmtId="0" fontId="35" fillId="80" borderId="0" applyNumberFormat="0" applyBorder="0" applyAlignment="0" applyProtection="0"/>
    <xf numFmtId="0" fontId="33" fillId="31" borderId="0" applyNumberFormat="0" applyBorder="0" applyAlignment="0" applyProtection="0"/>
    <xf numFmtId="0" fontId="164" fillId="0" borderId="0" applyNumberFormat="0" applyFill="0" applyBorder="0" applyAlignment="0" applyProtection="0"/>
    <xf numFmtId="0" fontId="35" fillId="80" borderId="0" applyNumberFormat="0" applyBorder="0" applyAlignment="0" applyProtection="0"/>
    <xf numFmtId="0" fontId="18" fillId="0" borderId="0"/>
    <xf numFmtId="0" fontId="2" fillId="0" borderId="0"/>
    <xf numFmtId="0" fontId="18" fillId="0" borderId="0"/>
    <xf numFmtId="0" fontId="60" fillId="0" borderId="1" applyNumberFormat="0" applyFill="0" applyBorder="0" applyAlignment="0" applyProtection="0">
      <alignment horizontal="right"/>
    </xf>
    <xf numFmtId="0" fontId="2" fillId="0" borderId="0"/>
    <xf numFmtId="0" fontId="18" fillId="0" borderId="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5" fillId="80" borderId="0" applyNumberFormat="0" applyBorder="0" applyAlignment="0" applyProtection="0"/>
    <xf numFmtId="0" fontId="18" fillId="0" borderId="0"/>
    <xf numFmtId="0" fontId="2" fillId="0" borderId="0"/>
    <xf numFmtId="0" fontId="2" fillId="0" borderId="0"/>
    <xf numFmtId="0" fontId="2" fillId="0" borderId="0"/>
    <xf numFmtId="225" fontId="203" fillId="0" borderId="0">
      <protection locked="0"/>
    </xf>
    <xf numFmtId="0" fontId="2" fillId="0" borderId="0"/>
    <xf numFmtId="0" fontId="2" fillId="0" borderId="0"/>
    <xf numFmtId="0" fontId="2" fillId="0" borderId="0"/>
    <xf numFmtId="0" fontId="2" fillId="0" borderId="0"/>
    <xf numFmtId="0" fontId="2" fillId="0" borderId="0"/>
    <xf numFmtId="14" fontId="3" fillId="49" borderId="59">
      <alignment horizontal="center" vertical="center" wrapText="1"/>
    </xf>
    <xf numFmtId="0" fontId="2" fillId="0" borderId="0"/>
    <xf numFmtId="0" fontId="2" fillId="0" borderId="0"/>
    <xf numFmtId="0" fontId="2" fillId="0" borderId="0"/>
    <xf numFmtId="0" fontId="2" fillId="0" borderId="0"/>
    <xf numFmtId="0" fontId="2" fillId="0" borderId="0"/>
    <xf numFmtId="168" fontId="123" fillId="0" borderId="0"/>
    <xf numFmtId="0" fontId="162" fillId="34" borderId="4" applyNumberFormat="0" applyAlignment="0" applyProtection="0"/>
    <xf numFmtId="0" fontId="2" fillId="0" borderId="0"/>
    <xf numFmtId="0" fontId="2" fillId="0" borderId="0"/>
    <xf numFmtId="0" fontId="27" fillId="0" borderId="0"/>
    <xf numFmtId="0" fontId="2" fillId="0" borderId="0"/>
    <xf numFmtId="0" fontId="2" fillId="0" borderId="0"/>
    <xf numFmtId="0" fontId="169" fillId="0" borderId="0"/>
    <xf numFmtId="0" fontId="2" fillId="0" borderId="0"/>
    <xf numFmtId="0" fontId="2" fillId="0" borderId="0"/>
    <xf numFmtId="168" fontId="123" fillId="0" borderId="0"/>
    <xf numFmtId="0" fontId="169" fillId="0" borderId="0"/>
    <xf numFmtId="0" fontId="27" fillId="0" borderId="0"/>
    <xf numFmtId="0" fontId="2" fillId="0" borderId="0"/>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168" fontId="123" fillId="0" borderId="0"/>
    <xf numFmtId="168" fontId="123" fillId="0" borderId="0"/>
    <xf numFmtId="0" fontId="2" fillId="0" borderId="0"/>
    <xf numFmtId="0" fontId="2" fillId="0" borderId="0"/>
    <xf numFmtId="0" fontId="27" fillId="0" borderId="0"/>
    <xf numFmtId="168" fontId="124" fillId="0" borderId="0"/>
    <xf numFmtId="168" fontId="123" fillId="0" borderId="0"/>
    <xf numFmtId="168" fontId="123" fillId="0" borderId="0"/>
    <xf numFmtId="0" fontId="2" fillId="0" borderId="0"/>
    <xf numFmtId="0" fontId="2" fillId="0" borderId="0"/>
    <xf numFmtId="0" fontId="27" fillId="0" borderId="0"/>
    <xf numFmtId="0" fontId="169" fillId="0" borderId="0"/>
    <xf numFmtId="0" fontId="27" fillId="0" borderId="0"/>
    <xf numFmtId="0" fontId="169" fillId="0" borderId="0"/>
    <xf numFmtId="168" fontId="123" fillId="0" borderId="0"/>
    <xf numFmtId="0" fontId="18" fillId="0" borderId="0"/>
    <xf numFmtId="0" fontId="18" fillId="0" borderId="0"/>
    <xf numFmtId="0" fontId="2" fillId="115" borderId="25" applyNumberFormat="0" applyProtection="0">
      <alignment horizontal="left" vertical="center" indent="1"/>
    </xf>
    <xf numFmtId="14" fontId="3" fillId="49" borderId="59">
      <alignment horizontal="center" vertical="center" wrapText="1"/>
    </xf>
    <xf numFmtId="0" fontId="2" fillId="0" borderId="0"/>
    <xf numFmtId="0" fontId="2" fillId="0" borderId="0"/>
    <xf numFmtId="0" fontId="2" fillId="0" borderId="0"/>
    <xf numFmtId="0" fontId="2" fillId="0" borderId="0"/>
    <xf numFmtId="0" fontId="2" fillId="0" borderId="0"/>
    <xf numFmtId="0" fontId="31" fillId="0" borderId="0"/>
    <xf numFmtId="4" fontId="76" fillId="0" borderId="65" applyNumberFormat="0" applyProtection="0">
      <alignment horizontal="right" vertical="center"/>
    </xf>
    <xf numFmtId="0" fontId="18" fillId="0" borderId="0"/>
    <xf numFmtId="0" fontId="18" fillId="0" borderId="0"/>
    <xf numFmtId="0" fontId="152" fillId="0" borderId="0"/>
    <xf numFmtId="0" fontId="18" fillId="0" borderId="0"/>
    <xf numFmtId="0" fontId="134" fillId="0" borderId="0"/>
    <xf numFmtId="0" fontId="2" fillId="0" borderId="0"/>
    <xf numFmtId="0" fontId="35" fillId="81" borderId="0" applyNumberFormat="0" applyBorder="0" applyAlignment="0" applyProtection="0"/>
    <xf numFmtId="0" fontId="162" fillId="34" borderId="4" applyNumberFormat="0" applyAlignment="0" applyProtection="0"/>
    <xf numFmtId="0" fontId="181" fillId="0" borderId="0"/>
    <xf numFmtId="0" fontId="31" fillId="0" borderId="0"/>
    <xf numFmtId="0" fontId="55" fillId="3" borderId="37" applyProtection="0">
      <alignment horizontal="center" wrapText="1"/>
      <protection locked="0"/>
    </xf>
    <xf numFmtId="0" fontId="55" fillId="3" borderId="37" applyProtection="0">
      <alignment horizontal="center" wrapText="1"/>
      <protection locked="0"/>
    </xf>
    <xf numFmtId="0" fontId="2" fillId="0" borderId="0"/>
    <xf numFmtId="0" fontId="250" fillId="0" borderId="0"/>
    <xf numFmtId="0" fontId="2" fillId="0" borderId="0"/>
    <xf numFmtId="0" fontId="31" fillId="0" borderId="0"/>
    <xf numFmtId="0" fontId="250" fillId="0" borderId="0"/>
    <xf numFmtId="0" fontId="2" fillId="0" borderId="0"/>
    <xf numFmtId="0" fontId="2" fillId="0" borderId="0"/>
    <xf numFmtId="0" fontId="2" fillId="0" borderId="0"/>
    <xf numFmtId="0" fontId="2" fillId="0" borderId="0"/>
    <xf numFmtId="0" fontId="2" fillId="0" borderId="0"/>
    <xf numFmtId="0" fontId="2" fillId="0" borderId="0"/>
    <xf numFmtId="0" fontId="169" fillId="0" borderId="0"/>
    <xf numFmtId="0" fontId="55" fillId="3" borderId="37" applyProtection="0">
      <alignment horizontal="center" wrapText="1"/>
      <protection locked="0"/>
    </xf>
    <xf numFmtId="0" fontId="106" fillId="3" borderId="32" applyProtection="0">
      <alignment horizontal="centerContinuous"/>
      <protection locked="0"/>
    </xf>
    <xf numFmtId="0" fontId="224" fillId="0" borderId="0">
      <alignment horizontal="left"/>
    </xf>
    <xf numFmtId="0" fontId="181" fillId="0" borderId="0"/>
    <xf numFmtId="0" fontId="106" fillId="3" borderId="32" applyProtection="0">
      <alignment horizontal="centerContinuous"/>
      <protection locked="0"/>
    </xf>
    <xf numFmtId="0" fontId="31" fillId="0" borderId="0"/>
    <xf numFmtId="0" fontId="106" fillId="3" borderId="32" applyProtection="0">
      <alignment horizontal="centerContinuous"/>
      <protection locked="0"/>
    </xf>
    <xf numFmtId="0" fontId="55" fillId="3" borderId="37" applyProtection="0">
      <alignment horizontal="center" wrapText="1"/>
      <protection locked="0"/>
    </xf>
    <xf numFmtId="0" fontId="2" fillId="0" borderId="0"/>
    <xf numFmtId="0" fontId="31" fillId="0" borderId="0"/>
    <xf numFmtId="0" fontId="181" fillId="0" borderId="0"/>
    <xf numFmtId="0" fontId="224" fillId="0" borderId="0">
      <alignment horizontal="left"/>
    </xf>
    <xf numFmtId="14" fontId="3" fillId="49" borderId="59">
      <alignment horizontal="center" vertical="center" wrapText="1"/>
    </xf>
    <xf numFmtId="0" fontId="2" fillId="0" borderId="0"/>
    <xf numFmtId="0" fontId="134" fillId="0" borderId="0"/>
    <xf numFmtId="168" fontId="2" fillId="0" borderId="0"/>
    <xf numFmtId="0" fontId="31" fillId="0" borderId="0"/>
    <xf numFmtId="14" fontId="3" fillId="49" borderId="59">
      <alignment horizontal="center" vertical="center" wrapText="1"/>
    </xf>
    <xf numFmtId="0" fontId="55" fillId="3" borderId="37" applyProtection="0">
      <alignment horizontal="center" wrapText="1"/>
      <protection locked="0"/>
    </xf>
    <xf numFmtId="0" fontId="31" fillId="0" borderId="0"/>
    <xf numFmtId="195" fontId="2" fillId="0" borderId="0" applyFont="0" applyFill="0" applyBorder="0" applyAlignment="0" applyProtection="0"/>
    <xf numFmtId="278" fontId="30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0" fontId="18" fillId="0" borderId="0"/>
    <xf numFmtId="0" fontId="106" fillId="3" borderId="32" applyProtection="0">
      <alignment horizontal="centerContinuous"/>
      <protection locked="0"/>
    </xf>
    <xf numFmtId="0" fontId="18" fillId="0" borderId="0"/>
    <xf numFmtId="0" fontId="2" fillId="0" borderId="0"/>
    <xf numFmtId="0" fontId="31" fillId="0" borderId="0"/>
    <xf numFmtId="0" fontId="61" fillId="0" borderId="0"/>
    <xf numFmtId="0" fontId="2" fillId="0" borderId="0"/>
    <xf numFmtId="0" fontId="2" fillId="0" borderId="0"/>
    <xf numFmtId="38" fontId="97" fillId="88" borderId="64" applyNumberFormat="0" applyFont="0" applyAlignment="0">
      <alignment vertical="top" wrapText="1"/>
      <protection locked="0"/>
    </xf>
    <xf numFmtId="0" fontId="2" fillId="0" borderId="0"/>
    <xf numFmtId="0" fontId="203" fillId="0" borderId="0"/>
    <xf numFmtId="0" fontId="2" fillId="0" borderId="0"/>
    <xf numFmtId="0" fontId="2" fillId="0" borderId="0"/>
    <xf numFmtId="168" fontId="2" fillId="0" borderId="0"/>
    <xf numFmtId="0" fontId="2" fillId="0" borderId="0"/>
    <xf numFmtId="0" fontId="2" fillId="0" borderId="0"/>
    <xf numFmtId="0" fontId="2" fillId="0" borderId="0"/>
    <xf numFmtId="0" fontId="2" fillId="0" borderId="0"/>
    <xf numFmtId="0" fontId="164" fillId="0" borderId="0" applyNumberFormat="0" applyFill="0" applyBorder="0" applyAlignment="0" applyProtection="0"/>
    <xf numFmtId="0" fontId="2" fillId="0" borderId="0"/>
    <xf numFmtId="0" fontId="18" fillId="0" borderId="0"/>
    <xf numFmtId="0" fontId="2" fillId="0" borderId="0"/>
    <xf numFmtId="0" fontId="152" fillId="0" borderId="0"/>
    <xf numFmtId="0" fontId="18" fillId="0" borderId="0"/>
    <xf numFmtId="0" fontId="35" fillId="81" borderId="0" applyNumberFormat="0" applyBorder="0" applyAlignment="0" applyProtection="0"/>
    <xf numFmtId="0" fontId="33" fillId="32" borderId="0" applyNumberFormat="0" applyBorder="0" applyAlignment="0" applyProtection="0"/>
    <xf numFmtId="0" fontId="35" fillId="81"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5" fillId="81" borderId="0" applyNumberFormat="0" applyBorder="0" applyAlignment="0" applyProtection="0"/>
    <xf numFmtId="0" fontId="35" fillId="82" borderId="0" applyNumberFormat="0" applyBorder="0" applyAlignment="0" applyProtection="0"/>
    <xf numFmtId="0" fontId="33" fillId="35" borderId="0" applyNumberFormat="0" applyBorder="0" applyAlignment="0" applyProtection="0"/>
    <xf numFmtId="0" fontId="35" fillId="82"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5" fillId="82" borderId="0" applyNumberFormat="0" applyBorder="0" applyAlignment="0" applyProtection="0"/>
    <xf numFmtId="0" fontId="192" fillId="0" borderId="2">
      <protection hidden="1"/>
    </xf>
    <xf numFmtId="0" fontId="192" fillId="0" borderId="2">
      <protection hidden="1"/>
    </xf>
    <xf numFmtId="1" fontId="38" fillId="0" borderId="0"/>
    <xf numFmtId="0" fontId="2" fillId="0" borderId="0"/>
    <xf numFmtId="0" fontId="157" fillId="2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2" fillId="12" borderId="16" applyNumberFormat="0" applyFont="0" applyAlignment="0" applyProtection="0"/>
    <xf numFmtId="0" fontId="2" fillId="12" borderId="16" applyNumberFormat="0" applyFont="0" applyAlignment="0" applyProtection="0"/>
    <xf numFmtId="0" fontId="2" fillId="12" borderId="16" applyNumberFormat="0" applyFont="0" applyAlignment="0" applyProtection="0"/>
    <xf numFmtId="0" fontId="40" fillId="18" borderId="4" applyNumberFormat="0" applyAlignment="0" applyProtection="0"/>
    <xf numFmtId="0" fontId="158" fillId="72" borderId="4" applyNumberFormat="0" applyAlignment="0" applyProtection="0"/>
    <xf numFmtId="0" fontId="47" fillId="18" borderId="4" applyNumberFormat="0" applyAlignment="0" applyProtection="0"/>
    <xf numFmtId="0" fontId="47" fillId="18" borderId="4" applyNumberFormat="0" applyAlignment="0" applyProtection="0"/>
    <xf numFmtId="0" fontId="72" fillId="0" borderId="19" applyNumberFormat="0" applyFill="0" applyAlignment="0" applyProtection="0"/>
    <xf numFmtId="0" fontId="56" fillId="39" borderId="9" applyNumberFormat="0" applyAlignment="0" applyProtection="0"/>
    <xf numFmtId="0" fontId="56" fillId="26" borderId="9" applyNumberFormat="0" applyAlignment="0" applyProtection="0"/>
    <xf numFmtId="0" fontId="49" fillId="39" borderId="9" applyNumberFormat="0" applyAlignment="0" applyProtection="0"/>
    <xf numFmtId="0" fontId="49" fillId="39" borderId="9" applyNumberFormat="0" applyAlignment="0" applyProtection="0"/>
    <xf numFmtId="218" fontId="198" fillId="50" borderId="0">
      <alignment horizontal="center" vertical="top" wrapText="1"/>
    </xf>
    <xf numFmtId="218" fontId="198" fillId="50" borderId="0">
      <alignment horizontal="center" vertical="top" wrapText="1"/>
    </xf>
    <xf numFmtId="0" fontId="2" fillId="0" borderId="0"/>
    <xf numFmtId="0" fontId="35" fillId="23" borderId="0" applyNumberFormat="0" applyBorder="0" applyAlignment="0" applyProtection="0"/>
    <xf numFmtId="0" fontId="35" fillId="27" borderId="0" applyNumberFormat="0" applyBorder="0" applyAlignment="0" applyProtection="0"/>
    <xf numFmtId="0" fontId="35" fillId="17"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165" fontId="31" fillId="0" borderId="0" applyFont="0" applyFill="0" applyBorder="0" applyAlignment="0" applyProtection="0"/>
    <xf numFmtId="165" fontId="2" fillId="0" borderId="0" applyFont="0" applyFill="0" applyBorder="0" applyAlignment="0" applyProtection="0"/>
    <xf numFmtId="225" fontId="203" fillId="0" borderId="0">
      <protection locked="0"/>
    </xf>
    <xf numFmtId="0" fontId="172" fillId="0" borderId="0"/>
    <xf numFmtId="0" fontId="55" fillId="3" borderId="13">
      <alignment horizontal="center" vertical="center"/>
    </xf>
    <xf numFmtId="0" fontId="206" fillId="3" borderId="0">
      <alignment vertical="center" wrapText="1"/>
    </xf>
    <xf numFmtId="0" fontId="206" fillId="3" borderId="0">
      <alignment vertical="center" wrapText="1"/>
    </xf>
    <xf numFmtId="173" fontId="2" fillId="0" borderId="0" applyFont="0" applyFill="0" applyBorder="0" applyAlignment="0" applyProtection="0"/>
    <xf numFmtId="173" fontId="2" fillId="0" borderId="0" applyFont="0" applyFill="0" applyBorder="0" applyAlignment="0" applyProtection="0"/>
    <xf numFmtId="0" fontId="151" fillId="2" borderId="0" applyFill="0"/>
    <xf numFmtId="0" fontId="151" fillId="2" borderId="0" applyFill="0"/>
    <xf numFmtId="0" fontId="151" fillId="2" borderId="0" applyFill="0"/>
    <xf numFmtId="15" fontId="21" fillId="0" borderId="0">
      <alignment horizontal="right" vertical="center"/>
    </xf>
    <xf numFmtId="15" fontId="21" fillId="0" borderId="0">
      <alignment horizontal="right" vertical="center"/>
    </xf>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37" fontId="59" fillId="0" borderId="3">
      <alignment horizontal="right" vertical="top" wrapText="1"/>
      <protection locked="0"/>
    </xf>
    <xf numFmtId="37" fontId="59" fillId="0" borderId="3">
      <alignment horizontal="right" vertical="top" wrapText="1"/>
      <protection locked="0"/>
    </xf>
    <xf numFmtId="37" fontId="59" fillId="0" borderId="3">
      <alignment horizontal="right" vertical="top" wrapText="1"/>
      <protection locked="0"/>
    </xf>
    <xf numFmtId="279" fontId="2" fillId="0" borderId="0" applyFont="0" applyFill="0" applyBorder="0" applyAlignment="0" applyProtection="0"/>
    <xf numFmtId="195" fontId="61" fillId="0" borderId="0" applyFon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305" fillId="0" borderId="0" applyNumberFormat="0" applyFill="0" applyBorder="0" applyAlignment="0" applyProtection="0"/>
    <xf numFmtId="0" fontId="134" fillId="0" borderId="0"/>
    <xf numFmtId="165" fontId="2" fillId="0" borderId="0" applyFont="0" applyFill="0" applyBorder="0" applyAlignment="0" applyProtection="0"/>
    <xf numFmtId="0" fontId="31" fillId="0" borderId="0"/>
    <xf numFmtId="169" fontId="2" fillId="0" borderId="0" applyFont="0" applyFill="0" applyBorder="0" applyAlignment="0" applyProtection="0"/>
    <xf numFmtId="169" fontId="2" fillId="0" borderId="0" applyFont="0" applyFill="0" applyBorder="0" applyAlignment="0" applyProtection="0"/>
    <xf numFmtId="165" fontId="2" fillId="0" borderId="0" applyFont="0" applyFill="0" applyBorder="0" applyAlignment="0" applyProtection="0"/>
    <xf numFmtId="0" fontId="55" fillId="3" borderId="37" applyProtection="0">
      <alignment horizontal="center" wrapText="1"/>
      <protection locked="0"/>
    </xf>
    <xf numFmtId="49" fontId="154" fillId="2" borderId="96" applyNumberFormat="0" applyFill="0" applyAlignment="0">
      <alignment horizontal="left"/>
    </xf>
    <xf numFmtId="49" fontId="154" fillId="2" borderId="96" applyNumberFormat="0" applyFill="0" applyAlignment="0">
      <alignment horizontal="left"/>
    </xf>
    <xf numFmtId="49" fontId="154" fillId="2" borderId="96" applyNumberFormat="0" applyFill="0" applyAlignment="0">
      <alignment horizontal="left"/>
    </xf>
    <xf numFmtId="0" fontId="106" fillId="3" borderId="32" applyProtection="0">
      <alignment horizontal="centerContinuous"/>
      <protection locked="0"/>
    </xf>
    <xf numFmtId="1" fontId="173" fillId="87" borderId="60" applyNumberFormat="0" applyBorder="0" applyAlignment="0">
      <alignment horizontal="centerContinuous" vertical="center"/>
      <protection locked="0"/>
    </xf>
    <xf numFmtId="0" fontId="106" fillId="3" borderId="32" applyProtection="0">
      <alignment horizontal="centerContinuous"/>
      <protection locked="0"/>
    </xf>
    <xf numFmtId="0" fontId="55" fillId="3" borderId="37" applyProtection="0">
      <alignment horizontal="center" wrapText="1"/>
      <protection locked="0"/>
    </xf>
    <xf numFmtId="280" fontId="59" fillId="0" borderId="0" applyFont="0" applyFill="0" applyBorder="0" applyProtection="0"/>
    <xf numFmtId="230" fontId="203" fillId="0" borderId="0">
      <protection locked="0"/>
    </xf>
    <xf numFmtId="0" fontId="74" fillId="83"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199" fillId="0" borderId="26" applyNumberFormat="0" applyFill="0" applyAlignment="0" applyProtection="0"/>
    <xf numFmtId="225" fontId="203" fillId="0" borderId="0">
      <protection locked="0"/>
    </xf>
    <xf numFmtId="0" fontId="159" fillId="0" borderId="55" applyNumberFormat="0" applyFill="0" applyAlignment="0" applyProtection="0"/>
    <xf numFmtId="0" fontId="199" fillId="0" borderId="26" applyNumberFormat="0" applyFill="0" applyAlignment="0" applyProtection="0"/>
    <xf numFmtId="0" fontId="199" fillId="0" borderId="26" applyNumberFormat="0" applyFill="0" applyAlignment="0" applyProtection="0"/>
    <xf numFmtId="0" fontId="199" fillId="0" borderId="26" applyNumberFormat="0" applyFill="0" applyAlignment="0" applyProtection="0"/>
    <xf numFmtId="0" fontId="199" fillId="0" borderId="26" applyNumberFormat="0" applyFill="0" applyAlignment="0" applyProtection="0"/>
    <xf numFmtId="225" fontId="203" fillId="0" borderId="0">
      <protection locked="0"/>
    </xf>
    <xf numFmtId="0" fontId="199" fillId="0" borderId="26" applyNumberFormat="0" applyFill="0" applyAlignment="0" applyProtection="0"/>
    <xf numFmtId="0" fontId="159" fillId="0" borderId="55" applyNumberFormat="0" applyFill="0" applyAlignment="0" applyProtection="0"/>
    <xf numFmtId="0" fontId="200" fillId="0" borderId="27" applyNumberFormat="0" applyFill="0" applyAlignment="0" applyProtection="0"/>
    <xf numFmtId="225" fontId="203" fillId="0" borderId="0">
      <protection locked="0"/>
    </xf>
    <xf numFmtId="0" fontId="160" fillId="0" borderId="27" applyNumberFormat="0" applyFill="0" applyAlignment="0" applyProtection="0"/>
    <xf numFmtId="0" fontId="200" fillId="0" borderId="27" applyNumberFormat="0" applyFill="0" applyAlignment="0" applyProtection="0"/>
    <xf numFmtId="0" fontId="200" fillId="0" borderId="27" applyNumberFormat="0" applyFill="0" applyAlignment="0" applyProtection="0"/>
    <xf numFmtId="0" fontId="200" fillId="0" borderId="27" applyNumberFormat="0" applyFill="0" applyAlignment="0" applyProtection="0"/>
    <xf numFmtId="0" fontId="200" fillId="0" borderId="27" applyNumberFormat="0" applyFill="0" applyAlignment="0" applyProtection="0"/>
    <xf numFmtId="225" fontId="203" fillId="0" borderId="0">
      <protection locked="0"/>
    </xf>
    <xf numFmtId="0" fontId="200" fillId="0" borderId="27" applyNumberFormat="0" applyFill="0" applyAlignment="0" applyProtection="0"/>
    <xf numFmtId="0" fontId="160" fillId="0" borderId="27" applyNumberFormat="0" applyFill="0" applyAlignment="0" applyProtection="0"/>
    <xf numFmtId="0" fontId="35" fillId="82" borderId="0" applyNumberFormat="0" applyBorder="0" applyAlignment="0" applyProtection="0"/>
    <xf numFmtId="0" fontId="161" fillId="0" borderId="56" applyNumberFormat="0" applyFill="0" applyAlignment="0" applyProtection="0"/>
    <xf numFmtId="0" fontId="201" fillId="0" borderId="28" applyNumberFormat="0" applyFill="0" applyAlignment="0" applyProtection="0"/>
    <xf numFmtId="0" fontId="201" fillId="0" borderId="28" applyNumberFormat="0" applyFill="0" applyAlignment="0" applyProtection="0"/>
    <xf numFmtId="0" fontId="161" fillId="0" borderId="56" applyNumberFormat="0" applyFill="0" applyAlignment="0" applyProtection="0"/>
    <xf numFmtId="0" fontId="201" fillId="0" borderId="0" applyNumberFormat="0" applyFill="0" applyBorder="0" applyAlignment="0" applyProtection="0"/>
    <xf numFmtId="0" fontId="201" fillId="0" borderId="0" applyNumberFormat="0" applyFill="0" applyBorder="0" applyAlignment="0" applyProtection="0"/>
    <xf numFmtId="0" fontId="161" fillId="0" borderId="0" applyNumberFormat="0" applyFill="0" applyBorder="0" applyAlignment="0" applyProtection="0"/>
    <xf numFmtId="0" fontId="271" fillId="0" borderId="0">
      <protection locked="0"/>
    </xf>
    <xf numFmtId="0" fontId="18" fillId="0" borderId="0"/>
    <xf numFmtId="0" fontId="216" fillId="0" borderId="0">
      <protection locked="0"/>
    </xf>
    <xf numFmtId="0" fontId="18" fillId="0" borderId="0"/>
    <xf numFmtId="0" fontId="271" fillId="0" borderId="0">
      <protection locked="0"/>
    </xf>
    <xf numFmtId="0" fontId="216" fillId="0" borderId="0">
      <protection locked="0"/>
    </xf>
    <xf numFmtId="0" fontId="306" fillId="0" borderId="0" applyNumberFormat="0" applyFill="0" applyBorder="0" applyAlignment="0" applyProtection="0">
      <alignment vertical="top"/>
      <protection locked="0"/>
    </xf>
    <xf numFmtId="0" fontId="307" fillId="0" borderId="0" applyNumberFormat="0" applyFill="0" applyBorder="0" applyAlignment="0" applyProtection="0">
      <alignment vertical="top"/>
      <protection locked="0"/>
    </xf>
    <xf numFmtId="0" fontId="162" fillId="34" borderId="4" applyNumberFormat="0" applyAlignment="0" applyProtection="0"/>
    <xf numFmtId="0" fontId="41" fillId="19" borderId="4" applyNumberFormat="0" applyAlignment="0" applyProtection="0"/>
    <xf numFmtId="0" fontId="308" fillId="19" borderId="4" applyNumberFormat="0" applyAlignment="0" applyProtection="0"/>
    <xf numFmtId="0" fontId="308" fillId="19" borderId="4" applyNumberFormat="0" applyAlignment="0" applyProtection="0"/>
    <xf numFmtId="0" fontId="308" fillId="19" borderId="4" applyNumberFormat="0" applyAlignment="0" applyProtection="0"/>
    <xf numFmtId="0" fontId="217" fillId="3" borderId="1">
      <alignment vertical="top" wrapText="1"/>
    </xf>
    <xf numFmtId="0" fontId="217" fillId="3" borderId="1">
      <alignment vertical="top" wrapText="1"/>
    </xf>
    <xf numFmtId="0" fontId="218" fillId="0" borderId="0"/>
    <xf numFmtId="0" fontId="33" fillId="23"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18" fillId="0" borderId="0"/>
    <xf numFmtId="0" fontId="33" fillId="17" borderId="0" applyNumberFormat="0" applyBorder="0" applyAlignment="0" applyProtection="0"/>
    <xf numFmtId="0" fontId="33" fillId="17" borderId="0" applyNumberFormat="0" applyBorder="0" applyAlignment="0" applyProtection="0"/>
    <xf numFmtId="0" fontId="18" fillId="0" borderId="0"/>
    <xf numFmtId="0" fontId="33" fillId="31"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91" fillId="18" borderId="25" applyNumberFormat="0" applyAlignment="0" applyProtection="0"/>
    <xf numFmtId="0" fontId="91" fillId="18" borderId="25" applyNumberFormat="0" applyAlignment="0" applyProtection="0"/>
    <xf numFmtId="0" fontId="91" fillId="18" borderId="25" applyNumberFormat="0" applyAlignment="0" applyProtection="0"/>
    <xf numFmtId="0" fontId="18" fillId="0" borderId="0"/>
    <xf numFmtId="0" fontId="47" fillId="18" borderId="4" applyNumberFormat="0" applyAlignment="0" applyProtection="0"/>
    <xf numFmtId="0" fontId="47" fillId="18" borderId="4" applyNumberFormat="0" applyAlignment="0" applyProtection="0"/>
    <xf numFmtId="0" fontId="31" fillId="12" borderId="16" applyNumberFormat="0" applyFont="0" applyAlignment="0" applyProtection="0"/>
    <xf numFmtId="0" fontId="2" fillId="12" borderId="16" applyNumberFormat="0" applyFont="0" applyAlignment="0" applyProtection="0"/>
    <xf numFmtId="0" fontId="33" fillId="23" borderId="0" applyNumberFormat="0" applyBorder="0" applyAlignment="0" applyProtection="0"/>
    <xf numFmtId="0" fontId="33" fillId="27" borderId="0" applyNumberFormat="0" applyBorder="0" applyAlignment="0" applyProtection="0"/>
    <xf numFmtId="0" fontId="33" fillId="17"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33" fillId="35" borderId="0" applyNumberFormat="0" applyBorder="0" applyAlignment="0" applyProtection="0"/>
    <xf numFmtId="0" fontId="75" fillId="48" borderId="0" applyNumberFormat="0" applyBorder="0" applyAlignment="0" applyProtection="0"/>
    <xf numFmtId="0" fontId="49" fillId="39" borderId="9" applyNumberFormat="0" applyAlignment="0" applyProtection="0"/>
    <xf numFmtId="0" fontId="196" fillId="0" borderId="19" applyNumberFormat="0" applyFill="0" applyAlignment="0" applyProtection="0"/>
    <xf numFmtId="0" fontId="196" fillId="0" borderId="19" applyNumberFormat="0" applyFill="0" applyAlignment="0" applyProtection="0"/>
    <xf numFmtId="0" fontId="163" fillId="0" borderId="22" applyNumberFormat="0" applyFill="0" applyAlignment="0" applyProtection="0"/>
    <xf numFmtId="0" fontId="39" fillId="15" borderId="0" applyNumberFormat="0" applyBorder="0" applyAlignment="0" applyProtection="0"/>
    <xf numFmtId="0" fontId="39" fillId="15" borderId="0" applyNumberFormat="0" applyBorder="0" applyAlignment="0" applyProtection="0"/>
    <xf numFmtId="0" fontId="221" fillId="0" borderId="2">
      <alignment horizontal="left"/>
      <protection locked="0"/>
    </xf>
    <xf numFmtId="0" fontId="221" fillId="0" borderId="2">
      <alignment horizontal="left"/>
      <protection locked="0"/>
    </xf>
    <xf numFmtId="281" fontId="37" fillId="50" borderId="6" applyFont="0" applyFill="0" applyBorder="0" applyAlignment="0" applyProtection="0">
      <alignment horizontal="right"/>
    </xf>
    <xf numFmtId="0" fontId="69" fillId="0" borderId="0" applyNumberForma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282" fontId="2" fillId="0" borderId="0">
      <alignment horizontal="left"/>
    </xf>
    <xf numFmtId="283" fontId="2" fillId="0" borderId="0" applyFont="0" applyFill="0" applyBorder="0" applyAlignment="0" applyProtection="0"/>
    <xf numFmtId="0" fontId="37" fillId="0" borderId="0"/>
    <xf numFmtId="217" fontId="2" fillId="0" borderId="0" applyNumberFormat="0" applyBorder="0" applyAlignment="0" applyProtection="0"/>
    <xf numFmtId="0" fontId="199" fillId="0" borderId="26" applyNumberFormat="0" applyFill="0" applyAlignment="0" applyProtection="0"/>
    <xf numFmtId="0" fontId="200" fillId="0" borderId="27" applyNumberFormat="0" applyFill="0" applyAlignment="0" applyProtection="0"/>
    <xf numFmtId="0" fontId="201" fillId="0" borderId="28" applyNumberFormat="0" applyFill="0" applyAlignment="0" applyProtection="0"/>
    <xf numFmtId="0" fontId="201" fillId="0" borderId="0" applyNumberFormat="0" applyFill="0" applyBorder="0" applyAlignment="0" applyProtection="0"/>
    <xf numFmtId="0" fontId="95" fillId="30" borderId="33">
      <alignment horizontal="center" vertical="center"/>
    </xf>
    <xf numFmtId="0" fontId="33" fillId="23" borderId="0" applyNumberFormat="0" applyBorder="0" applyAlignment="0" applyProtection="0"/>
    <xf numFmtId="0" fontId="33" fillId="27" borderId="0" applyNumberFormat="0" applyBorder="0" applyAlignment="0" applyProtection="0"/>
    <xf numFmtId="0" fontId="33" fillId="17"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33" fillId="35" borderId="0" applyNumberFormat="0" applyBorder="0" applyAlignment="0" applyProtection="0"/>
    <xf numFmtId="0" fontId="31" fillId="12" borderId="16" applyNumberFormat="0" applyFont="0" applyAlignment="0" applyProtection="0"/>
    <xf numFmtId="0" fontId="199" fillId="0" borderId="26" applyNumberFormat="0" applyFill="0" applyAlignment="0" applyProtection="0"/>
    <xf numFmtId="0" fontId="199" fillId="0" borderId="26" applyNumberFormat="0" applyFill="0" applyAlignment="0" applyProtection="0"/>
    <xf numFmtId="0" fontId="200" fillId="0" borderId="27" applyNumberFormat="0" applyFill="0" applyAlignment="0" applyProtection="0"/>
    <xf numFmtId="0" fontId="200" fillId="0" borderId="27" applyNumberFormat="0" applyFill="0" applyAlignment="0" applyProtection="0"/>
    <xf numFmtId="0" fontId="201" fillId="0" borderId="28" applyNumberFormat="0" applyFill="0" applyAlignment="0" applyProtection="0"/>
    <xf numFmtId="0" fontId="201" fillId="0" borderId="28" applyNumberFormat="0" applyFill="0" applyAlignment="0" applyProtection="0"/>
    <xf numFmtId="0" fontId="201" fillId="0" borderId="0" applyNumberFormat="0" applyFill="0" applyBorder="0" applyAlignment="0" applyProtection="0"/>
    <xf numFmtId="0" fontId="201"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61" fillId="0" borderId="0"/>
    <xf numFmtId="0" fontId="2" fillId="0" borderId="0"/>
    <xf numFmtId="0" fontId="2" fillId="0" borderId="0"/>
    <xf numFmtId="0" fontId="2" fillId="0" borderId="0"/>
    <xf numFmtId="0" fontId="2" fillId="0" borderId="0"/>
    <xf numFmtId="0" fontId="101" fillId="34" borderId="0" applyNumberFormat="0" applyBorder="0" applyAlignment="0" applyProtection="0"/>
    <xf numFmtId="0" fontId="102" fillId="56" borderId="0" applyNumberFormat="0" applyBorder="0" applyAlignment="0" applyProtection="0"/>
    <xf numFmtId="0" fontId="101" fillId="56" borderId="0" applyNumberFormat="0" applyBorder="0" applyAlignment="0" applyProtection="0"/>
    <xf numFmtId="0" fontId="102" fillId="56" borderId="0" applyNumberFormat="0" applyBorder="0" applyAlignment="0" applyProtection="0"/>
    <xf numFmtId="0" fontId="102" fillId="56" borderId="0" applyNumberFormat="0" applyBorder="0" applyAlignment="0" applyProtection="0"/>
    <xf numFmtId="0" fontId="102" fillId="56" borderId="0" applyNumberFormat="0" applyBorder="0" applyAlignment="0" applyProtection="0"/>
    <xf numFmtId="0" fontId="102" fillId="56" borderId="0" applyNumberFormat="0" applyBorder="0" applyAlignment="0" applyProtection="0"/>
    <xf numFmtId="0" fontId="2" fillId="0" borderId="0"/>
    <xf numFmtId="0" fontId="2" fillId="0" borderId="0"/>
    <xf numFmtId="168" fontId="2" fillId="0" borderId="0"/>
    <xf numFmtId="0" fontId="2" fillId="0" borderId="0"/>
    <xf numFmtId="0" fontId="2" fillId="0" borderId="0"/>
    <xf numFmtId="0" fontId="2" fillId="0" borderId="0"/>
    <xf numFmtId="0" fontId="203" fillId="0" borderId="0"/>
    <xf numFmtId="0" fontId="2" fillId="0" borderId="0"/>
    <xf numFmtId="0" fontId="2" fillId="0" borderId="0"/>
    <xf numFmtId="0" fontId="2" fillId="0" borderId="0"/>
    <xf numFmtId="0" fontId="2" fillId="0" borderId="0"/>
    <xf numFmtId="0" fontId="2" fillId="0" borderId="0"/>
    <xf numFmtId="0" fontId="59" fillId="2" borderId="0"/>
    <xf numFmtId="0" fontId="2" fillId="0" borderId="0"/>
    <xf numFmtId="0" fontId="2" fillId="0" borderId="0"/>
    <xf numFmtId="0" fontId="134" fillId="0" borderId="0"/>
    <xf numFmtId="0" fontId="31" fillId="0" borderId="0"/>
    <xf numFmtId="0" fontId="224" fillId="0" borderId="0">
      <alignment horizontal="left"/>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xf numFmtId="0" fontId="37" fillId="0" borderId="0"/>
    <xf numFmtId="0" fontId="61" fillId="0" borderId="0"/>
    <xf numFmtId="0" fontId="37" fillId="0" borderId="0"/>
    <xf numFmtId="0" fontId="61" fillId="0" borderId="0"/>
    <xf numFmtId="0" fontId="61" fillId="0" borderId="0"/>
    <xf numFmtId="0" fontId="61" fillId="0" borderId="0"/>
    <xf numFmtId="0" fontId="61" fillId="0" borderId="0"/>
    <xf numFmtId="0" fontId="61" fillId="0" borderId="0"/>
    <xf numFmtId="0" fontId="61" fillId="0" borderId="0"/>
    <xf numFmtId="0" fontId="181" fillId="0" borderId="0"/>
    <xf numFmtId="0" fontId="61" fillId="0" borderId="0"/>
    <xf numFmtId="0" fontId="60" fillId="0" borderId="1" applyNumberFormat="0" applyFill="0" applyBorder="0" applyAlignment="0" applyProtection="0">
      <alignment horizontal="right"/>
    </xf>
    <xf numFmtId="0" fontId="106" fillId="3" borderId="32" applyProtection="0">
      <alignment horizontal="centerContinuous"/>
      <protection locked="0"/>
    </xf>
    <xf numFmtId="0" fontId="276" fillId="0" borderId="0"/>
    <xf numFmtId="0" fontId="168" fillId="0" borderId="0"/>
    <xf numFmtId="0" fontId="2" fillId="0" borderId="0"/>
    <xf numFmtId="0" fontId="2" fillId="0" borderId="0"/>
    <xf numFmtId="0" fontId="2" fillId="0" borderId="0"/>
    <xf numFmtId="0" fontId="76" fillId="0" borderId="0"/>
    <xf numFmtId="0" fontId="2" fillId="0" borderId="0"/>
    <xf numFmtId="0" fontId="2" fillId="0" borderId="0"/>
    <xf numFmtId="0" fontId="2" fillId="0" borderId="0"/>
    <xf numFmtId="0" fontId="61" fillId="0" borderId="0"/>
    <xf numFmtId="0" fontId="2" fillId="0" borderId="0"/>
    <xf numFmtId="0" fontId="2" fillId="0" borderId="0"/>
    <xf numFmtId="168" fontId="2" fillId="0" borderId="0"/>
    <xf numFmtId="0" fontId="2" fillId="0" borderId="0"/>
    <xf numFmtId="168" fontId="2" fillId="0" borderId="0"/>
    <xf numFmtId="0" fontId="61" fillId="0" borderId="0"/>
    <xf numFmtId="0" fontId="61" fillId="0" borderId="0"/>
    <xf numFmtId="0" fontId="2" fillId="0" borderId="0"/>
    <xf numFmtId="0" fontId="37" fillId="12" borderId="16" applyNumberFormat="0" applyFont="0" applyAlignment="0" applyProtection="0"/>
    <xf numFmtId="0" fontId="106" fillId="3" borderId="32" applyProtection="0">
      <alignment horizontal="centerContinuous"/>
      <protection locked="0"/>
    </xf>
    <xf numFmtId="0" fontId="55" fillId="3" borderId="37" applyProtection="0">
      <alignment horizontal="center" wrapText="1"/>
      <protection locked="0"/>
    </xf>
    <xf numFmtId="0" fontId="2" fillId="12" borderId="16" applyNumberFormat="0" applyFont="0" applyAlignment="0" applyProtection="0"/>
    <xf numFmtId="0" fontId="2" fillId="12" borderId="16" applyNumberFormat="0" applyFont="0" applyAlignment="0" applyProtection="0"/>
    <xf numFmtId="0" fontId="2" fillId="12" borderId="16" applyNumberFormat="0" applyFont="0" applyAlignment="0" applyProtection="0"/>
    <xf numFmtId="0" fontId="2" fillId="12" borderId="16" applyNumberFormat="0" applyFont="0" applyAlignment="0" applyProtection="0"/>
    <xf numFmtId="0" fontId="2" fillId="12" borderId="16" applyNumberFormat="0" applyFont="0" applyAlignment="0" applyProtection="0"/>
    <xf numFmtId="0" fontId="2" fillId="12" borderId="16" applyNumberFormat="0" applyFont="0" applyAlignment="0" applyProtection="0"/>
    <xf numFmtId="0" fontId="2" fillId="12" borderId="16" applyNumberFormat="0" applyFont="0" applyAlignment="0" applyProtection="0"/>
    <xf numFmtId="0" fontId="2" fillId="12" borderId="16" applyNumberFormat="0" applyFont="0" applyAlignment="0" applyProtection="0"/>
    <xf numFmtId="0" fontId="2" fillId="12" borderId="16" applyNumberFormat="0" applyFont="0" applyAlignment="0" applyProtection="0"/>
    <xf numFmtId="0" fontId="2" fillId="12" borderId="16" applyNumberFormat="0" applyFont="0" applyAlignment="0" applyProtection="0"/>
    <xf numFmtId="0" fontId="2" fillId="12" borderId="16" applyNumberFormat="0" applyFont="0" applyAlignment="0" applyProtection="0"/>
    <xf numFmtId="0" fontId="2" fillId="12" borderId="16" applyNumberFormat="0" applyFont="0" applyAlignment="0" applyProtection="0"/>
    <xf numFmtId="0" fontId="2" fillId="12" borderId="16" applyNumberFormat="0" applyFont="0" applyAlignment="0" applyProtection="0"/>
    <xf numFmtId="0" fontId="2" fillId="12" borderId="16" applyNumberFormat="0" applyFont="0" applyAlignment="0" applyProtection="0"/>
    <xf numFmtId="0" fontId="2" fillId="12" borderId="16" applyNumberFormat="0" applyFont="0" applyAlignment="0" applyProtection="0"/>
    <xf numFmtId="0" fontId="2" fillId="12" borderId="16" applyNumberFormat="0" applyFont="0" applyAlignment="0" applyProtection="0"/>
    <xf numFmtId="0" fontId="2" fillId="12" borderId="16" applyNumberFormat="0" applyFont="0" applyAlignment="0" applyProtection="0"/>
    <xf numFmtId="0" fontId="2" fillId="12" borderId="16" applyNumberFormat="0" applyFont="0" applyAlignment="0" applyProtection="0"/>
    <xf numFmtId="205" fontId="2" fillId="0" borderId="0"/>
    <xf numFmtId="205" fontId="2" fillId="0" borderId="0"/>
    <xf numFmtId="0" fontId="2" fillId="0" borderId="0"/>
    <xf numFmtId="233" fontId="2" fillId="0" borderId="0" applyFont="0"/>
    <xf numFmtId="233" fontId="2" fillId="0" borderId="0" applyFont="0"/>
    <xf numFmtId="37" fontId="21" fillId="0" borderId="0">
      <alignment horizontal="right" vertical="center"/>
    </xf>
    <xf numFmtId="37" fontId="21" fillId="0" borderId="0">
      <alignment horizontal="right" vertical="center"/>
    </xf>
    <xf numFmtId="37" fontId="21" fillId="0" borderId="0">
      <alignment horizontal="right" vertical="center"/>
    </xf>
    <xf numFmtId="0" fontId="55" fillId="3" borderId="37" applyProtection="0">
      <alignment horizontal="center" wrapText="1"/>
      <protection locked="0"/>
    </xf>
    <xf numFmtId="0" fontId="106" fillId="3" borderId="32" applyProtection="0">
      <alignment horizontal="centerContinuous"/>
      <protection locked="0"/>
    </xf>
    <xf numFmtId="0" fontId="55" fillId="3" borderId="37" applyProtection="0">
      <alignment horizontal="center" wrapText="1"/>
      <protection locked="0"/>
    </xf>
    <xf numFmtId="0" fontId="106" fillId="3" borderId="32" applyProtection="0">
      <alignment horizontal="centerContinuous"/>
      <protection locked="0"/>
    </xf>
    <xf numFmtId="0" fontId="55" fillId="3" borderId="37" applyProtection="0">
      <alignment horizontal="center" wrapText="1"/>
      <protection locked="0"/>
    </xf>
    <xf numFmtId="0" fontId="106" fillId="3" borderId="32" applyProtection="0">
      <alignment horizontal="centerContinuous"/>
      <protection locked="0"/>
    </xf>
    <xf numFmtId="0" fontId="55" fillId="3" borderId="37" applyProtection="0">
      <alignment horizontal="center" wrapText="1"/>
      <protection locked="0"/>
    </xf>
    <xf numFmtId="0" fontId="106" fillId="3" borderId="32" applyProtection="0">
      <alignment horizontal="centerContinuous"/>
      <protection locked="0"/>
    </xf>
    <xf numFmtId="0" fontId="55" fillId="3" borderId="37" applyProtection="0">
      <alignment horizontal="center" wrapText="1"/>
      <protection locked="0"/>
    </xf>
    <xf numFmtId="0" fontId="106" fillId="3" borderId="32" applyProtection="0">
      <alignment horizontal="centerContinuous"/>
      <protection locked="0"/>
    </xf>
    <xf numFmtId="0" fontId="55" fillId="3" borderId="37" applyProtection="0">
      <alignment horizontal="center" wrapText="1"/>
      <protection locked="0"/>
    </xf>
    <xf numFmtId="0" fontId="106" fillId="3" borderId="32" applyProtection="0">
      <alignment horizontal="centerContinuous"/>
      <protection locked="0"/>
    </xf>
    <xf numFmtId="0" fontId="55" fillId="3" borderId="37" applyProtection="0">
      <alignment horizontal="center" wrapText="1"/>
      <protection locked="0"/>
    </xf>
    <xf numFmtId="0" fontId="106" fillId="3" borderId="32" applyProtection="0">
      <alignment horizontal="centerContinuous"/>
      <protection locked="0"/>
    </xf>
    <xf numFmtId="0" fontId="55" fillId="3" borderId="37" applyProtection="0">
      <alignment horizontal="center" wrapText="1"/>
      <protection locked="0"/>
    </xf>
    <xf numFmtId="0" fontId="106" fillId="3" borderId="32" applyProtection="0">
      <alignment horizontal="centerContinuous"/>
      <protection locked="0"/>
    </xf>
    <xf numFmtId="0" fontId="55" fillId="3" borderId="37" applyProtection="0">
      <alignment horizontal="center" wrapText="1"/>
      <protection locked="0"/>
    </xf>
    <xf numFmtId="0" fontId="106" fillId="3" borderId="32" applyProtection="0">
      <alignment horizontal="centerContinuous"/>
      <protection locked="0"/>
    </xf>
    <xf numFmtId="0" fontId="55" fillId="3" borderId="37" applyProtection="0">
      <alignment horizontal="center" wrapText="1"/>
      <protection locked="0"/>
    </xf>
    <xf numFmtId="0" fontId="106" fillId="3" borderId="32" applyProtection="0">
      <alignment horizontal="centerContinuous"/>
      <protection locked="0"/>
    </xf>
    <xf numFmtId="0" fontId="31" fillId="12" borderId="16" applyNumberFormat="0" applyFont="0" applyAlignment="0" applyProtection="0"/>
    <xf numFmtId="0" fontId="70" fillId="0" borderId="0" applyNumberFormat="0" applyFill="0" applyBorder="0" applyAlignment="0" applyProtection="0"/>
    <xf numFmtId="0" fontId="142" fillId="72" borderId="25" applyNumberFormat="0" applyAlignment="0" applyProtection="0"/>
    <xf numFmtId="0" fontId="91" fillId="18" borderId="25" applyNumberFormat="0" applyAlignment="0" applyProtection="0"/>
    <xf numFmtId="0" fontId="91" fillId="18" borderId="25" applyNumberFormat="0" applyAlignment="0" applyProtection="0"/>
    <xf numFmtId="0" fontId="142" fillId="72" borderId="25" applyNumberFormat="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69" fillId="0" borderId="0" applyNumberFormat="0" applyFill="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17"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33" fillId="35" borderId="0" applyNumberFormat="0" applyBorder="0" applyAlignment="0" applyProtection="0"/>
    <xf numFmtId="0" fontId="196" fillId="0" borderId="19" applyNumberFormat="0" applyFill="0" applyAlignment="0" applyProtection="0"/>
    <xf numFmtId="0" fontId="196" fillId="0" borderId="19" applyNumberFormat="0" applyFill="0" applyAlignment="0" applyProtection="0"/>
    <xf numFmtId="0" fontId="2" fillId="12" borderId="16" applyNumberFormat="0" applyFont="0" applyAlignment="0" applyProtection="0"/>
    <xf numFmtId="0" fontId="2" fillId="12" borderId="16" applyNumberFormat="0" applyFont="0" applyAlignment="0" applyProtection="0"/>
    <xf numFmtId="0" fontId="196" fillId="0" borderId="19" applyNumberFormat="0" applyFill="0" applyAlignment="0" applyProtection="0"/>
    <xf numFmtId="0" fontId="49" fillId="39" borderId="9" applyNumberFormat="0" applyAlignment="0" applyProtection="0"/>
    <xf numFmtId="0" fontId="49" fillId="39" borderId="9" applyNumberFormat="0" applyAlignment="0" applyProtection="0"/>
    <xf numFmtId="0" fontId="49" fillId="39" borderId="9" applyNumberFormat="0" applyAlignment="0" applyProtection="0"/>
    <xf numFmtId="0" fontId="47" fillId="18" borderId="4" applyNumberFormat="0" applyAlignment="0" applyProtection="0"/>
    <xf numFmtId="0" fontId="225" fillId="0" borderId="2" applyNumberFormat="0" applyFill="0" applyBorder="0" applyAlignment="0" applyProtection="0">
      <protection hidden="1"/>
    </xf>
    <xf numFmtId="0" fontId="225" fillId="0" borderId="2" applyNumberFormat="0" applyFill="0" applyBorder="0" applyAlignment="0" applyProtection="0">
      <protection hidden="1"/>
    </xf>
    <xf numFmtId="0" fontId="39" fillId="15" borderId="0" applyNumberFormat="0" applyBorder="0" applyAlignment="0" applyProtection="0"/>
    <xf numFmtId="4" fontId="45" fillId="59" borderId="25" applyNumberFormat="0" applyProtection="0">
      <alignment vertical="center"/>
    </xf>
    <xf numFmtId="4" fontId="111" fillId="59" borderId="40" applyNumberFormat="0" applyProtection="0">
      <alignment vertical="center"/>
    </xf>
    <xf numFmtId="4" fontId="114" fillId="59" borderId="25" applyNumberFormat="0" applyProtection="0">
      <alignment vertical="center"/>
    </xf>
    <xf numFmtId="4" fontId="110" fillId="59" borderId="40" applyNumberFormat="0" applyProtection="0">
      <alignment horizontal="left" vertical="center" indent="1"/>
    </xf>
    <xf numFmtId="4" fontId="45" fillId="59" borderId="25" applyNumberFormat="0" applyProtection="0">
      <alignment horizontal="left" vertical="center" indent="1"/>
    </xf>
    <xf numFmtId="4" fontId="45" fillId="59" borderId="25" applyNumberFormat="0" applyProtection="0">
      <alignment horizontal="left" vertical="center" indent="1"/>
    </xf>
    <xf numFmtId="4" fontId="45" fillId="59" borderId="25" applyNumberFormat="0" applyProtection="0">
      <alignment horizontal="left" vertical="center" indent="1"/>
    </xf>
    <xf numFmtId="4" fontId="110" fillId="60" borderId="0" applyNumberFormat="0" applyProtection="0">
      <alignment horizontal="left" vertical="center" indent="1"/>
    </xf>
    <xf numFmtId="4" fontId="110" fillId="60" borderId="0" applyNumberFormat="0" applyProtection="0">
      <alignment horizontal="left" vertical="center" indent="1"/>
    </xf>
    <xf numFmtId="0" fontId="2" fillId="115" borderId="25" applyNumberFormat="0" applyProtection="0">
      <alignment horizontal="left" vertical="center" indent="1"/>
    </xf>
    <xf numFmtId="0" fontId="2" fillId="115" borderId="25" applyNumberFormat="0" applyProtection="0">
      <alignment horizontal="left" vertical="center" indent="1"/>
    </xf>
    <xf numFmtId="0" fontId="2" fillId="115" borderId="25" applyNumberFormat="0" applyProtection="0">
      <alignment horizontal="left" vertical="center" indent="1"/>
    </xf>
    <xf numFmtId="4" fontId="45" fillId="116" borderId="25" applyNumberFormat="0" applyProtection="0">
      <alignment horizontal="right" vertical="center"/>
    </xf>
    <xf numFmtId="4" fontId="45" fillId="113" borderId="25" applyNumberFormat="0" applyProtection="0">
      <alignment horizontal="right" vertical="center"/>
    </xf>
    <xf numFmtId="4" fontId="45" fillId="117" borderId="25" applyNumberFormat="0" applyProtection="0">
      <alignment horizontal="right" vertical="center"/>
    </xf>
    <xf numFmtId="4" fontId="45" fillId="71" borderId="25" applyNumberFormat="0" applyProtection="0">
      <alignment horizontal="right" vertical="center"/>
    </xf>
    <xf numFmtId="4" fontId="45" fillId="114" borderId="25" applyNumberFormat="0" applyProtection="0">
      <alignment horizontal="right" vertical="center"/>
    </xf>
    <xf numFmtId="4" fontId="45" fillId="118" borderId="25" applyNumberFormat="0" applyProtection="0">
      <alignment horizontal="right" vertical="center"/>
    </xf>
    <xf numFmtId="4" fontId="45" fillId="91" borderId="25" applyNumberFormat="0" applyProtection="0">
      <alignment horizontal="right" vertical="center"/>
    </xf>
    <xf numFmtId="4" fontId="45" fillId="119" borderId="25" applyNumberFormat="0" applyProtection="0">
      <alignment horizontal="right" vertical="center"/>
    </xf>
    <xf numFmtId="4" fontId="45" fillId="70" borderId="25" applyNumberFormat="0" applyProtection="0">
      <alignment horizontal="right" vertical="center"/>
    </xf>
    <xf numFmtId="4" fontId="110" fillId="120" borderId="25" applyNumberFormat="0" applyProtection="0">
      <alignment horizontal="left" vertical="center" indent="1"/>
    </xf>
    <xf numFmtId="4" fontId="45" fillId="87" borderId="79" applyNumberFormat="0" applyProtection="0">
      <alignment horizontal="left" vertical="center" indent="1"/>
    </xf>
    <xf numFmtId="4" fontId="112" fillId="64" borderId="0" applyNumberFormat="0" applyProtection="0">
      <alignment horizontal="left" vertical="center" indent="1"/>
    </xf>
    <xf numFmtId="0" fontId="37" fillId="115" borderId="25" applyNumberFormat="0" applyProtection="0">
      <alignment horizontal="left" vertical="center" indent="1"/>
    </xf>
    <xf numFmtId="0" fontId="2" fillId="115" borderId="25" applyNumberFormat="0" applyProtection="0">
      <alignment horizontal="left" vertical="center" indent="1"/>
    </xf>
    <xf numFmtId="0" fontId="2" fillId="115" borderId="25" applyNumberFormat="0" applyProtection="0">
      <alignment horizontal="left" vertical="center" indent="1"/>
    </xf>
    <xf numFmtId="0" fontId="2" fillId="115" borderId="25" applyNumberFormat="0" applyProtection="0">
      <alignment horizontal="left" vertical="center" indent="1"/>
    </xf>
    <xf numFmtId="4" fontId="45" fillId="87" borderId="25" applyNumberFormat="0" applyProtection="0">
      <alignment horizontal="left" vertical="center" indent="1"/>
    </xf>
    <xf numFmtId="4" fontId="22" fillId="41" borderId="0" applyNumberFormat="0" applyProtection="0">
      <alignment horizontal="left" vertical="center" indent="1"/>
    </xf>
    <xf numFmtId="4" fontId="22" fillId="87" borderId="25" applyNumberFormat="0" applyProtection="0">
      <alignment horizontal="left" vertical="center" indent="1"/>
    </xf>
    <xf numFmtId="4" fontId="22" fillId="87" borderId="25" applyNumberFormat="0" applyProtection="0">
      <alignment horizontal="left" vertical="center" indent="1"/>
    </xf>
    <xf numFmtId="4" fontId="22" fillId="87" borderId="25" applyNumberFormat="0" applyProtection="0">
      <alignment horizontal="left" vertical="center" indent="1"/>
    </xf>
    <xf numFmtId="4" fontId="22" fillId="60" borderId="0" applyNumberFormat="0" applyProtection="0">
      <alignment horizontal="left" vertical="center" indent="1"/>
    </xf>
    <xf numFmtId="4" fontId="22" fillId="60" borderId="0" applyNumberFormat="0" applyProtection="0">
      <alignment horizontal="left" vertical="center" indent="1"/>
    </xf>
    <xf numFmtId="4" fontId="45" fillId="85" borderId="25" applyNumberFormat="0" applyProtection="0">
      <alignment horizontal="left" vertical="center" indent="1"/>
    </xf>
    <xf numFmtId="4" fontId="22" fillId="60" borderId="0" applyNumberFormat="0" applyProtection="0">
      <alignment horizontal="left" vertical="center" indent="1"/>
    </xf>
    <xf numFmtId="4" fontId="22" fillId="85" borderId="25" applyNumberFormat="0" applyProtection="0">
      <alignment horizontal="left" vertical="center" indent="1"/>
    </xf>
    <xf numFmtId="4" fontId="22" fillId="85" borderId="25" applyNumberFormat="0" applyProtection="0">
      <alignment horizontal="left" vertical="center" indent="1"/>
    </xf>
    <xf numFmtId="0" fontId="2" fillId="64" borderId="40" applyNumberFormat="0" applyProtection="0">
      <alignment horizontal="left" vertical="center" indent="1"/>
    </xf>
    <xf numFmtId="0" fontId="2" fillId="64" borderId="40" applyNumberFormat="0" applyProtection="0">
      <alignment horizontal="left" vertical="center" indent="1"/>
    </xf>
    <xf numFmtId="0" fontId="2" fillId="64" borderId="40" applyNumberFormat="0" applyProtection="0">
      <alignment horizontal="left" vertical="center" indent="1"/>
    </xf>
    <xf numFmtId="0" fontId="2" fillId="85" borderId="25" applyNumberFormat="0" applyProtection="0">
      <alignment horizontal="left" vertical="center" indent="1"/>
    </xf>
    <xf numFmtId="0" fontId="2" fillId="64" borderId="40" applyNumberFormat="0" applyProtection="0">
      <alignment horizontal="left" vertical="top" indent="1"/>
    </xf>
    <xf numFmtId="0" fontId="2" fillId="64" borderId="40" applyNumberFormat="0" applyProtection="0">
      <alignment horizontal="left" vertical="top" indent="1"/>
    </xf>
    <xf numFmtId="0" fontId="2" fillId="85" borderId="25" applyNumberFormat="0" applyProtection="0">
      <alignment horizontal="left" vertical="center" indent="1"/>
    </xf>
    <xf numFmtId="0" fontId="2" fillId="60" borderId="40" applyNumberFormat="0" applyProtection="0">
      <alignment horizontal="left" vertical="center" indent="1"/>
    </xf>
    <xf numFmtId="0" fontId="2" fillId="60" borderId="40" applyNumberFormat="0" applyProtection="0">
      <alignment horizontal="left" vertical="center" indent="1"/>
    </xf>
    <xf numFmtId="0" fontId="2" fillId="60" borderId="40" applyNumberFormat="0" applyProtection="0">
      <alignment horizontal="left" vertical="center" indent="1"/>
    </xf>
    <xf numFmtId="0" fontId="2" fillId="84" borderId="25" applyNumberFormat="0" applyProtection="0">
      <alignment horizontal="left" vertical="center" indent="1"/>
    </xf>
    <xf numFmtId="0" fontId="2" fillId="60" borderId="40" applyNumberFormat="0" applyProtection="0">
      <alignment horizontal="left" vertical="top" indent="1"/>
    </xf>
    <xf numFmtId="0" fontId="2" fillId="60" borderId="40" applyNumberFormat="0" applyProtection="0">
      <alignment horizontal="left" vertical="top" indent="1"/>
    </xf>
    <xf numFmtId="0" fontId="2" fillId="84" borderId="25" applyNumberFormat="0" applyProtection="0">
      <alignment horizontal="left" vertical="center" indent="1"/>
    </xf>
    <xf numFmtId="0" fontId="2" fillId="65" borderId="40" applyNumberFormat="0" applyProtection="0">
      <alignment horizontal="left" vertical="center" indent="1"/>
    </xf>
    <xf numFmtId="0" fontId="2" fillId="65" borderId="40" applyNumberFormat="0" applyProtection="0">
      <alignment horizontal="left" vertical="center" indent="1"/>
    </xf>
    <xf numFmtId="0" fontId="2" fillId="65" borderId="40" applyNumberFormat="0" applyProtection="0">
      <alignment horizontal="left" vertical="center" indent="1"/>
    </xf>
    <xf numFmtId="0" fontId="2" fillId="3" borderId="25" applyNumberFormat="0" applyProtection="0">
      <alignment horizontal="left" vertical="center" indent="1"/>
    </xf>
    <xf numFmtId="0" fontId="2" fillId="65" borderId="40" applyNumberFormat="0" applyProtection="0">
      <alignment horizontal="left" vertical="top" indent="1"/>
    </xf>
    <xf numFmtId="0" fontId="2" fillId="65" borderId="40" applyNumberFormat="0" applyProtection="0">
      <alignment horizontal="left" vertical="top" indent="1"/>
    </xf>
    <xf numFmtId="0" fontId="2" fillId="3" borderId="25" applyNumberFormat="0" applyProtection="0">
      <alignment horizontal="left" vertical="center" indent="1"/>
    </xf>
    <xf numFmtId="0" fontId="2" fillId="66" borderId="40" applyNumberFormat="0" applyProtection="0">
      <alignment horizontal="left" vertical="center" indent="1"/>
    </xf>
    <xf numFmtId="0" fontId="2" fillId="66" borderId="40" applyNumberFormat="0" applyProtection="0">
      <alignment horizontal="left" vertical="center" indent="1"/>
    </xf>
    <xf numFmtId="0" fontId="2" fillId="66" borderId="40" applyNumberFormat="0" applyProtection="0">
      <alignment horizontal="left" vertical="center" indent="1"/>
    </xf>
    <xf numFmtId="0" fontId="2" fillId="41" borderId="40" applyNumberFormat="0" applyProtection="0">
      <alignment horizontal="left" vertical="center" indent="1"/>
    </xf>
    <xf numFmtId="0" fontId="2" fillId="66" borderId="40" applyNumberFormat="0" applyProtection="0">
      <alignment horizontal="left" vertical="top" indent="1"/>
    </xf>
    <xf numFmtId="0" fontId="2" fillId="66" borderId="40" applyNumberFormat="0" applyProtection="0">
      <alignment horizontal="left" vertical="top" indent="1"/>
    </xf>
    <xf numFmtId="0" fontId="2" fillId="115" borderId="25" applyNumberFormat="0" applyProtection="0">
      <alignment horizontal="left" vertical="center" indent="1"/>
    </xf>
    <xf numFmtId="0" fontId="61" fillId="0" borderId="0"/>
    <xf numFmtId="4" fontId="45" fillId="50" borderId="40" applyNumberFormat="0" applyProtection="0">
      <alignment vertical="center"/>
    </xf>
    <xf numFmtId="4" fontId="45" fillId="50" borderId="25" applyNumberFormat="0" applyProtection="0">
      <alignment vertical="center"/>
    </xf>
    <xf numFmtId="4" fontId="114" fillId="50" borderId="40" applyNumberFormat="0" applyProtection="0">
      <alignment vertical="center"/>
    </xf>
    <xf numFmtId="4" fontId="114" fillId="50" borderId="25" applyNumberFormat="0" applyProtection="0">
      <alignment vertical="center"/>
    </xf>
    <xf numFmtId="4" fontId="45" fillId="50" borderId="40" applyNumberFormat="0" applyProtection="0">
      <alignment horizontal="left" vertical="center" indent="1"/>
    </xf>
    <xf numFmtId="4" fontId="45" fillId="50" borderId="25" applyNumberFormat="0" applyProtection="0">
      <alignment horizontal="left" vertical="center" indent="1"/>
    </xf>
    <xf numFmtId="0" fontId="45" fillId="50" borderId="40" applyNumberFormat="0" applyProtection="0">
      <alignment horizontal="left" vertical="top" indent="1"/>
    </xf>
    <xf numFmtId="4" fontId="45" fillId="50" borderId="25" applyNumberFormat="0" applyProtection="0">
      <alignment horizontal="left" vertical="center" indent="1"/>
    </xf>
    <xf numFmtId="4" fontId="45" fillId="87" borderId="25" applyNumberFormat="0" applyProtection="0">
      <alignment horizontal="right" vertical="center"/>
    </xf>
    <xf numFmtId="4" fontId="45" fillId="87" borderId="25" applyNumberFormat="0" applyProtection="0">
      <alignment horizontal="right" vertical="center"/>
    </xf>
    <xf numFmtId="4" fontId="114" fillId="87" borderId="25" applyNumberFormat="0" applyProtection="0">
      <alignment horizontal="right" vertical="center"/>
    </xf>
    <xf numFmtId="0" fontId="2" fillId="115" borderId="25" applyNumberFormat="0" applyProtection="0">
      <alignment horizontal="left" vertical="center" indent="1"/>
    </xf>
    <xf numFmtId="0" fontId="37" fillId="115" borderId="25" applyNumberFormat="0" applyProtection="0">
      <alignment horizontal="left" vertical="center" indent="1"/>
    </xf>
    <xf numFmtId="0" fontId="2" fillId="115" borderId="25" applyNumberFormat="0" applyProtection="0">
      <alignment horizontal="left" vertical="center" indent="1"/>
    </xf>
    <xf numFmtId="0" fontId="2" fillId="115" borderId="25" applyNumberFormat="0" applyProtection="0">
      <alignment horizontal="left" vertical="center" indent="1"/>
    </xf>
    <xf numFmtId="0" fontId="267" fillId="0" borderId="0"/>
    <xf numFmtId="4" fontId="115" fillId="67" borderId="0" applyNumberFormat="0" applyProtection="0">
      <alignment horizontal="left" vertical="center" indent="1"/>
    </xf>
    <xf numFmtId="0" fontId="261" fillId="0" borderId="0"/>
    <xf numFmtId="0" fontId="261" fillId="0" borderId="0"/>
    <xf numFmtId="4" fontId="116" fillId="87" borderId="25" applyNumberFormat="0" applyProtection="0">
      <alignment horizontal="right" vertical="center"/>
    </xf>
    <xf numFmtId="49" fontId="119" fillId="69" borderId="43"/>
    <xf numFmtId="49" fontId="119" fillId="69" borderId="0"/>
    <xf numFmtId="0" fontId="102" fillId="56" borderId="0" applyNumberFormat="0" applyBorder="0" applyAlignment="0" applyProtection="0"/>
    <xf numFmtId="0" fontId="39" fillId="15" borderId="0" applyNumberFormat="0" applyBorder="0" applyAlignment="0" applyProtection="0"/>
    <xf numFmtId="0" fontId="309" fillId="0" borderId="0" applyNumberFormat="0" applyFill="0" applyBorder="0" applyAlignment="0" applyProtection="0">
      <alignment vertical="top"/>
      <protection locked="0"/>
    </xf>
    <xf numFmtId="0" fontId="108" fillId="0" borderId="52" applyNumberFormat="0" applyFill="0" applyAlignment="0" applyProtection="0"/>
    <xf numFmtId="0" fontId="2" fillId="0" borderId="0"/>
    <xf numFmtId="0" fontId="2" fillId="0" borderId="0"/>
    <xf numFmtId="0" fontId="2" fillId="0" borderId="0"/>
    <xf numFmtId="0" fontId="37" fillId="0" borderId="0"/>
    <xf numFmtId="0" fontId="2" fillId="0" borderId="0"/>
    <xf numFmtId="0" fontId="22" fillId="0" borderId="0">
      <alignment vertical="top"/>
    </xf>
    <xf numFmtId="0" fontId="2" fillId="0" borderId="0"/>
    <xf numFmtId="168" fontId="123" fillId="0" borderId="0"/>
    <xf numFmtId="168" fontId="123" fillId="0" borderId="0"/>
    <xf numFmtId="168" fontId="124" fillId="0" borderId="0"/>
    <xf numFmtId="0" fontId="31" fillId="0" borderId="0"/>
    <xf numFmtId="0" fontId="47" fillId="18" borderId="4" applyNumberFormat="0" applyAlignment="0" applyProtection="0"/>
    <xf numFmtId="9" fontId="2" fillId="0" borderId="0" applyFont="0" applyFill="0" applyBorder="0" applyAlignment="0" applyProtection="0"/>
    <xf numFmtId="9" fontId="61" fillId="0" borderId="0" applyFont="0" applyFill="0" applyBorder="0" applyAlignment="0" applyProtection="0"/>
    <xf numFmtId="0" fontId="2" fillId="0" borderId="0"/>
    <xf numFmtId="0" fontId="134" fillId="0" borderId="0"/>
    <xf numFmtId="0" fontId="169" fillId="0" borderId="0"/>
    <xf numFmtId="1" fontId="38" fillId="0" borderId="0"/>
    <xf numFmtId="199" fontId="87" fillId="3" borderId="0">
      <protection hidden="1"/>
    </xf>
    <xf numFmtId="0" fontId="69"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144" fillId="0" borderId="0" applyNumberFormat="0" applyFill="0" applyBorder="0" applyAlignment="0" applyProtection="0"/>
    <xf numFmtId="0" fontId="143" fillId="0" borderId="0" applyNumberFormat="0" applyFill="0" applyBorder="0" applyAlignment="0" applyProtection="0"/>
    <xf numFmtId="0" fontId="70" fillId="0" borderId="0" applyNumberFormat="0" applyFill="0" applyBorder="0" applyAlignment="0" applyProtection="0"/>
    <xf numFmtId="0" fontId="2" fillId="0" borderId="0" applyNumberFormat="0">
      <alignment wrapText="1"/>
    </xf>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40" fillId="0" borderId="0" applyNumberFormat="0" applyFill="0" applyBorder="0" applyAlignment="0" applyProtection="0"/>
    <xf numFmtId="0" fontId="92" fillId="0" borderId="26" applyNumberFormat="0" applyFill="0" applyAlignment="0" applyProtection="0"/>
    <xf numFmtId="0" fontId="93" fillId="0" borderId="27" applyNumberFormat="0" applyFill="0" applyAlignment="0" applyProtection="0"/>
    <xf numFmtId="0" fontId="94" fillId="0" borderId="28" applyNumberFormat="0" applyFill="0" applyAlignment="0" applyProtection="0"/>
    <xf numFmtId="0" fontId="94" fillId="0" borderId="0" applyNumberFormat="0" applyFill="0" applyBorder="0" applyAlignment="0" applyProtection="0"/>
    <xf numFmtId="0" fontId="164" fillId="0" borderId="0" applyNumberFormat="0" applyFill="0" applyBorder="0" applyAlignment="0" applyProtection="0"/>
    <xf numFmtId="0" fontId="230" fillId="18" borderId="2"/>
    <xf numFmtId="0" fontId="230" fillId="18" borderId="2"/>
    <xf numFmtId="0" fontId="108" fillId="0" borderId="52" applyNumberFormat="0" applyFill="0" applyAlignment="0" applyProtection="0"/>
    <xf numFmtId="0" fontId="108" fillId="0" borderId="52" applyNumberFormat="0" applyFill="0" applyAlignment="0" applyProtection="0"/>
    <xf numFmtId="0" fontId="310" fillId="0" borderId="68">
      <protection locked="0"/>
    </xf>
    <xf numFmtId="0" fontId="310" fillId="0" borderId="68">
      <protection locked="0"/>
    </xf>
    <xf numFmtId="0" fontId="310" fillId="0" borderId="68">
      <protection locked="0"/>
    </xf>
    <xf numFmtId="0" fontId="310" fillId="0" borderId="68">
      <protection locked="0"/>
    </xf>
    <xf numFmtId="0" fontId="231" fillId="0" borderId="68">
      <protection locked="0"/>
    </xf>
    <xf numFmtId="0" fontId="231" fillId="0" borderId="68">
      <protection locked="0"/>
    </xf>
    <xf numFmtId="0" fontId="63" fillId="0" borderId="57" applyNumberFormat="0" applyFill="0" applyAlignment="0" applyProtection="0"/>
    <xf numFmtId="0" fontId="108" fillId="0" borderId="52" applyNumberFormat="0" applyFill="0" applyAlignment="0" applyProtection="0"/>
    <xf numFmtId="0" fontId="108" fillId="0" borderId="52" applyNumberFormat="0" applyFill="0" applyAlignment="0" applyProtection="0"/>
    <xf numFmtId="0" fontId="231" fillId="0" borderId="68">
      <protection locked="0"/>
    </xf>
    <xf numFmtId="0" fontId="63" fillId="0" borderId="57" applyNumberFormat="0" applyFill="0" applyAlignment="0" applyProtection="0"/>
    <xf numFmtId="0" fontId="63" fillId="0" borderId="52" applyNumberFormat="0" applyFill="0" applyAlignment="0" applyProtection="0"/>
    <xf numFmtId="0" fontId="108" fillId="0" borderId="52" applyNumberFormat="0" applyFill="0" applyAlignment="0" applyProtection="0"/>
    <xf numFmtId="0" fontId="108" fillId="0" borderId="52" applyNumberFormat="0" applyFill="0" applyAlignment="0" applyProtection="0"/>
    <xf numFmtId="0" fontId="108" fillId="0" borderId="52" applyNumberFormat="0" applyFill="0" applyAlignment="0" applyProtection="0"/>
    <xf numFmtId="0" fontId="41" fillId="19" borderId="4" applyNumberFormat="0" applyAlignment="0" applyProtection="0"/>
    <xf numFmtId="0" fontId="41" fillId="19" borderId="4" applyNumberFormat="0" applyAlignment="0" applyProtection="0"/>
    <xf numFmtId="0" fontId="177" fillId="89" borderId="64" applyNumberFormat="0" applyAlignment="0"/>
    <xf numFmtId="0" fontId="177" fillId="89" borderId="64" applyNumberFormat="0" applyAlignment="0"/>
    <xf numFmtId="0" fontId="177" fillId="89" borderId="64" applyNumberFormat="0" applyAlignment="0"/>
    <xf numFmtId="0" fontId="177" fillId="89" borderId="64" applyNumberFormat="0" applyAlignment="0"/>
    <xf numFmtId="0" fontId="178" fillId="90" borderId="64" applyNumberFormat="0" applyFont="0" applyAlignment="0"/>
    <xf numFmtId="0" fontId="178" fillId="90" borderId="64" applyNumberFormat="0" applyFont="0" applyAlignment="0"/>
    <xf numFmtId="0" fontId="178" fillId="90" borderId="64" applyNumberFormat="0" applyFont="0" applyAlignment="0"/>
    <xf numFmtId="0" fontId="178" fillId="90" borderId="64" applyNumberFormat="0" applyFont="0" applyAlignment="0"/>
    <xf numFmtId="0" fontId="107" fillId="15" borderId="0" applyNumberFormat="0" applyBorder="0" applyAlignment="0" applyProtection="0"/>
    <xf numFmtId="0" fontId="74" fillId="48" borderId="0" applyNumberFormat="0" applyBorder="0" applyAlignment="0" applyProtection="0"/>
    <xf numFmtId="284" fontId="2" fillId="0" borderId="0" applyFont="0" applyFill="0" applyBorder="0" applyAlignment="0" applyProtection="0"/>
    <xf numFmtId="0" fontId="41" fillId="19" borderId="4" applyNumberFormat="0" applyAlignment="0" applyProtection="0"/>
    <xf numFmtId="0" fontId="108" fillId="0" borderId="52" applyNumberFormat="0" applyFill="0" applyAlignment="0" applyProtection="0"/>
    <xf numFmtId="0" fontId="41" fillId="19" borderId="4" applyNumberFormat="0" applyAlignment="0" applyProtection="0"/>
    <xf numFmtId="0" fontId="47" fillId="18" borderId="4" applyNumberFormat="0" applyAlignment="0" applyProtection="0"/>
    <xf numFmtId="0" fontId="91" fillId="18" borderId="25" applyNumberFormat="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144" fillId="0" borderId="0" applyNumberFormat="0" applyFill="0" applyBorder="0" applyAlignment="0" applyProtection="0"/>
    <xf numFmtId="1" fontId="2" fillId="0" borderId="0">
      <alignment horizontal="center"/>
    </xf>
    <xf numFmtId="1" fontId="2" fillId="0" borderId="0">
      <alignment horizontal="center"/>
    </xf>
    <xf numFmtId="0" fontId="39" fillId="15"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17"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33" fillId="35" borderId="0" applyNumberFormat="0" applyBorder="0" applyAlignment="0" applyProtection="0"/>
    <xf numFmtId="0" fontId="2" fillId="0" borderId="0"/>
    <xf numFmtId="0" fontId="33" fillId="23" borderId="0" applyNumberFormat="0" applyBorder="0" applyAlignment="0" applyProtection="0"/>
    <xf numFmtId="0" fontId="33" fillId="27" borderId="0" applyNumberFormat="0" applyBorder="0" applyAlignment="0" applyProtection="0"/>
    <xf numFmtId="0" fontId="33" fillId="17"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33" fillId="35" borderId="0" applyNumberFormat="0" applyBorder="0" applyAlignment="0" applyProtection="0"/>
    <xf numFmtId="0" fontId="271" fillId="0" borderId="0">
      <protection locked="0"/>
    </xf>
    <xf numFmtId="0" fontId="271" fillId="0" borderId="0">
      <protection locked="0"/>
    </xf>
    <xf numFmtId="0" fontId="41" fillId="19" borderId="4" applyNumberFormat="0" applyAlignment="0" applyProtection="0"/>
    <xf numFmtId="0" fontId="277" fillId="0" borderId="0"/>
    <xf numFmtId="0" fontId="2" fillId="0" borderId="0"/>
    <xf numFmtId="0" fontId="2" fillId="0" borderId="0"/>
    <xf numFmtId="4" fontId="22" fillId="85" borderId="25" applyNumberFormat="0" applyProtection="0">
      <alignment horizontal="left" vertical="center" indent="1"/>
    </xf>
    <xf numFmtId="0" fontId="2" fillId="85" borderId="25" applyNumberFormat="0" applyProtection="0">
      <alignment horizontal="left" vertical="center" indent="1"/>
    </xf>
    <xf numFmtId="0" fontId="2" fillId="84" borderId="25" applyNumberFormat="0" applyProtection="0">
      <alignment horizontal="left" vertical="center" indent="1"/>
    </xf>
    <xf numFmtId="0" fontId="2" fillId="84" borderId="25" applyNumberFormat="0" applyProtection="0">
      <alignment horizontal="left" vertical="center" indent="1"/>
    </xf>
    <xf numFmtId="0" fontId="2" fillId="3" borderId="25" applyNumberFormat="0" applyProtection="0">
      <alignment horizontal="left" vertical="center" indent="1"/>
    </xf>
    <xf numFmtId="0" fontId="2" fillId="3" borderId="25" applyNumberFormat="0" applyProtection="0">
      <alignment horizontal="left" vertical="center" indent="1"/>
    </xf>
    <xf numFmtId="0" fontId="2" fillId="115" borderId="25" applyNumberFormat="0" applyProtection="0">
      <alignment horizontal="left" vertical="center" indent="1"/>
    </xf>
    <xf numFmtId="0" fontId="2" fillId="115" borderId="25" applyNumberFormat="0" applyProtection="0">
      <alignment horizontal="left" vertical="center" indent="1"/>
    </xf>
    <xf numFmtId="0" fontId="2" fillId="115" borderId="25" applyNumberFormat="0" applyProtection="0">
      <alignment horizontal="center" vertical="center" wrapText="1"/>
    </xf>
    <xf numFmtId="0" fontId="164" fillId="0" borderId="0" applyNumberFormat="0" applyFill="0" applyBorder="0" applyAlignment="0" applyProtection="0"/>
    <xf numFmtId="0" fontId="310" fillId="0" borderId="68">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5" fontId="152" fillId="0" borderId="0" applyFont="0" applyFill="0" applyBorder="0" applyAlignment="0" applyProtection="0"/>
    <xf numFmtId="165" fontId="152" fillId="0" borderId="0" applyFont="0" applyFill="0" applyBorder="0" applyAlignment="0" applyProtection="0"/>
    <xf numFmtId="165" fontId="152" fillId="0" borderId="0" applyFont="0" applyFill="0" applyBorder="0" applyAlignment="0" applyProtection="0"/>
    <xf numFmtId="165" fontId="152" fillId="0" borderId="0" applyFont="0" applyFill="0" applyBorder="0" applyAlignment="0" applyProtection="0"/>
    <xf numFmtId="165" fontId="152" fillId="0" borderId="0" applyFont="0" applyFill="0" applyBorder="0" applyAlignment="0" applyProtection="0"/>
    <xf numFmtId="165" fontId="152" fillId="0" borderId="0" applyFont="0" applyFill="0" applyBorder="0" applyAlignment="0" applyProtection="0"/>
    <xf numFmtId="165" fontId="152" fillId="0" borderId="0" applyFont="0" applyFill="0" applyBorder="0" applyAlignment="0" applyProtection="0"/>
    <xf numFmtId="165" fontId="152" fillId="0" borderId="0" applyFont="0" applyFill="0" applyBorder="0" applyAlignment="0" applyProtection="0"/>
    <xf numFmtId="165" fontId="152" fillId="0" borderId="0" applyFont="0" applyFill="0" applyBorder="0" applyAlignment="0" applyProtection="0"/>
    <xf numFmtId="165" fontId="152" fillId="0" borderId="0" applyFont="0" applyFill="0" applyBorder="0" applyAlignment="0" applyProtection="0"/>
    <xf numFmtId="165" fontId="152" fillId="0" borderId="0" applyFont="0" applyFill="0" applyBorder="0" applyAlignment="0" applyProtection="0"/>
    <xf numFmtId="225" fontId="203" fillId="0" borderId="0">
      <protection locked="0"/>
    </xf>
    <xf numFmtId="230" fontId="203" fillId="0" borderId="0">
      <protection locked="0"/>
    </xf>
    <xf numFmtId="0" fontId="2" fillId="0" borderId="0"/>
    <xf numFmtId="0" fontId="2" fillId="0" borderId="0"/>
    <xf numFmtId="168" fontId="2" fillId="0" borderId="0"/>
    <xf numFmtId="0" fontId="2" fillId="0" borderId="0"/>
    <xf numFmtId="0" fontId="2" fillId="0" borderId="0"/>
    <xf numFmtId="0" fontId="203" fillId="0" borderId="0"/>
    <xf numFmtId="0" fontId="2" fillId="0" borderId="0"/>
    <xf numFmtId="0" fontId="2" fillId="0" borderId="0"/>
    <xf numFmtId="0" fontId="2" fillId="0" borderId="0"/>
    <xf numFmtId="0" fontId="134"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xf numFmtId="0" fontId="61" fillId="0" borderId="0"/>
    <xf numFmtId="0" fontId="37" fillId="0" borderId="0"/>
    <xf numFmtId="0" fontId="61" fillId="0" borderId="0"/>
    <xf numFmtId="0" fontId="37" fillId="0" borderId="0"/>
    <xf numFmtId="0" fontId="61" fillId="0" borderId="0"/>
    <xf numFmtId="0" fontId="61" fillId="0" borderId="0"/>
    <xf numFmtId="0" fontId="61" fillId="0" borderId="0"/>
    <xf numFmtId="0" fontId="61" fillId="0" borderId="0"/>
    <xf numFmtId="0" fontId="61" fillId="0" borderId="0"/>
    <xf numFmtId="0" fontId="61" fillId="0" borderId="0"/>
    <xf numFmtId="0" fontId="276"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18" fillId="0" borderId="0"/>
    <xf numFmtId="0" fontId="106" fillId="3" borderId="32" applyProtection="0">
      <alignment horizontal="centerContinuous"/>
      <protection locked="0"/>
    </xf>
    <xf numFmtId="0" fontId="18" fillId="0" borderId="0"/>
    <xf numFmtId="0" fontId="18" fillId="0" borderId="0"/>
    <xf numFmtId="0" fontId="18" fillId="0" borderId="0"/>
    <xf numFmtId="0" fontId="18" fillId="0" borderId="0"/>
    <xf numFmtId="0" fontId="31" fillId="0" borderId="0"/>
    <xf numFmtId="0" fontId="55" fillId="3" borderId="37" applyProtection="0">
      <alignment horizontal="center" wrapText="1"/>
      <protection locked="0"/>
    </xf>
    <xf numFmtId="0" fontId="106" fillId="3" borderId="32" applyProtection="0">
      <alignment horizontal="centerContinuous"/>
      <protection locked="0"/>
    </xf>
    <xf numFmtId="0" fontId="106" fillId="3" borderId="32" applyProtection="0">
      <alignment horizontal="centerContinuous"/>
      <protection locked="0"/>
    </xf>
    <xf numFmtId="0" fontId="55" fillId="3" borderId="37" applyProtection="0">
      <alignment horizontal="center" wrapText="1"/>
      <protection locked="0"/>
    </xf>
    <xf numFmtId="0" fontId="181" fillId="0" borderId="0"/>
    <xf numFmtId="0" fontId="224" fillId="0" borderId="0">
      <alignment horizontal="left"/>
    </xf>
    <xf numFmtId="0" fontId="2" fillId="0" borderId="0"/>
    <xf numFmtId="0" fontId="134" fillId="0" borderId="0"/>
    <xf numFmtId="0" fontId="31" fillId="0" borderId="0"/>
    <xf numFmtId="0" fontId="152" fillId="0" borderId="0"/>
    <xf numFmtId="0" fontId="35" fillId="80" borderId="0" applyNumberFormat="0" applyBorder="0" applyAlignment="0" applyProtection="0"/>
    <xf numFmtId="0" fontId="35" fillId="26" borderId="0" applyNumberFormat="0" applyBorder="0" applyAlignment="0" applyProtection="0"/>
    <xf numFmtId="0" fontId="35" fillId="79" borderId="0" applyNumberFormat="0" applyBorder="0" applyAlignment="0" applyProtection="0"/>
    <xf numFmtId="0" fontId="35" fillId="77" borderId="0" applyNumberFormat="0" applyBorder="0" applyAlignment="0" applyProtection="0"/>
    <xf numFmtId="0" fontId="18" fillId="0" borderId="0"/>
    <xf numFmtId="0" fontId="18" fillId="0" borderId="0"/>
    <xf numFmtId="0" fontId="31" fillId="0" borderId="0"/>
    <xf numFmtId="0" fontId="106" fillId="3" borderId="32" applyProtection="0">
      <alignment horizontal="centerContinuous"/>
      <protection locked="0"/>
    </xf>
    <xf numFmtId="0" fontId="60" fillId="0" borderId="1" applyNumberFormat="0" applyFill="0" applyBorder="0" applyAlignment="0" applyProtection="0">
      <alignment horizontal="right"/>
    </xf>
    <xf numFmtId="0" fontId="55" fillId="3" borderId="37" applyProtection="0">
      <alignment horizontal="center" wrapText="1"/>
      <protection locked="0"/>
    </xf>
    <xf numFmtId="0" fontId="106" fillId="3" borderId="32" applyProtection="0">
      <alignment horizontal="centerContinuous"/>
      <protection locked="0"/>
    </xf>
    <xf numFmtId="0" fontId="55" fillId="3" borderId="37" applyProtection="0">
      <alignment horizontal="center" wrapText="1"/>
      <protection locked="0"/>
    </xf>
    <xf numFmtId="0" fontId="106" fillId="3" borderId="32" applyProtection="0">
      <alignment horizontal="centerContinuous"/>
      <protection locked="0"/>
    </xf>
    <xf numFmtId="0" fontId="55" fillId="3" borderId="37" applyProtection="0">
      <alignment horizontal="center" wrapText="1"/>
      <protection locked="0"/>
    </xf>
    <xf numFmtId="0" fontId="2" fillId="0" borderId="0"/>
    <xf numFmtId="0" fontId="18" fillId="0" borderId="0"/>
    <xf numFmtId="0" fontId="31" fillId="0" borderId="0"/>
    <xf numFmtId="0" fontId="31" fillId="0" borderId="0"/>
    <xf numFmtId="0" fontId="31" fillId="0" borderId="0"/>
    <xf numFmtId="0" fontId="2" fillId="0" borderId="0"/>
    <xf numFmtId="0" fontId="31" fillId="0" borderId="0"/>
    <xf numFmtId="0" fontId="134" fillId="0" borderId="0"/>
    <xf numFmtId="0" fontId="2" fillId="0" borderId="0"/>
    <xf numFmtId="0" fontId="31" fillId="0" borderId="0"/>
    <xf numFmtId="0" fontId="2" fillId="0" borderId="0"/>
    <xf numFmtId="0" fontId="2" fillId="0" borderId="0"/>
    <xf numFmtId="0" fontId="2" fillId="0" borderId="0"/>
    <xf numFmtId="0" fontId="2" fillId="0" borderId="0"/>
    <xf numFmtId="0" fontId="31" fillId="0" borderId="0"/>
    <xf numFmtId="0" fontId="2" fillId="0" borderId="0"/>
    <xf numFmtId="0" fontId="134" fillId="0" borderId="0"/>
    <xf numFmtId="0" fontId="31" fillId="0" borderId="0"/>
    <xf numFmtId="0" fontId="2" fillId="0" borderId="0"/>
    <xf numFmtId="0" fontId="31" fillId="0" borderId="0"/>
    <xf numFmtId="0" fontId="31" fillId="0" borderId="0"/>
    <xf numFmtId="0" fontId="31" fillId="0" borderId="0"/>
    <xf numFmtId="0" fontId="18" fillId="0" borderId="0"/>
    <xf numFmtId="0" fontId="31" fillId="0" borderId="0"/>
    <xf numFmtId="0" fontId="2" fillId="0" borderId="0"/>
    <xf numFmtId="0" fontId="55" fillId="3" borderId="37" applyProtection="0">
      <alignment horizontal="center" wrapText="1"/>
      <protection locked="0"/>
    </xf>
    <xf numFmtId="0" fontId="106" fillId="3" borderId="32" applyProtection="0">
      <alignment horizontal="centerContinuous"/>
      <protection locked="0"/>
    </xf>
    <xf numFmtId="0" fontId="55" fillId="3" borderId="37" applyProtection="0">
      <alignment horizontal="center" wrapText="1"/>
      <protection locked="0"/>
    </xf>
    <xf numFmtId="0" fontId="106" fillId="3" borderId="32" applyProtection="0">
      <alignment horizontal="centerContinuous"/>
      <protection locked="0"/>
    </xf>
    <xf numFmtId="0" fontId="55" fillId="3" borderId="37" applyProtection="0">
      <alignment horizontal="center" wrapText="1"/>
      <protection locked="0"/>
    </xf>
    <xf numFmtId="0" fontId="106" fillId="3" borderId="32" applyProtection="0">
      <alignment horizontal="centerContinuous"/>
      <protection locked="0"/>
    </xf>
    <xf numFmtId="0" fontId="60" fillId="0" borderId="1" applyNumberFormat="0" applyFill="0" applyBorder="0" applyAlignment="0" applyProtection="0">
      <alignment horizontal="right"/>
    </xf>
    <xf numFmtId="0" fontId="18" fillId="0" borderId="0"/>
    <xf numFmtId="0" fontId="18" fillId="0" borderId="0"/>
    <xf numFmtId="0" fontId="18" fillId="0" borderId="0"/>
    <xf numFmtId="0" fontId="152" fillId="0" borderId="0"/>
    <xf numFmtId="174" fontId="18" fillId="0" borderId="0" applyFont="0" applyFill="0" applyBorder="0" applyAlignment="0" applyProtection="0"/>
    <xf numFmtId="0" fontId="2" fillId="0" borderId="0"/>
    <xf numFmtId="168" fontId="2" fillId="0" borderId="0"/>
    <xf numFmtId="0" fontId="18" fillId="0" borderId="0"/>
    <xf numFmtId="0" fontId="134" fillId="0" borderId="0"/>
    <xf numFmtId="0" fontId="2" fillId="0" borderId="0"/>
    <xf numFmtId="0" fontId="2" fillId="0" borderId="0"/>
    <xf numFmtId="0" fontId="2" fillId="0" borderId="0"/>
    <xf numFmtId="0" fontId="2" fillId="0" borderId="0"/>
    <xf numFmtId="0" fontId="61" fillId="0" borderId="0"/>
    <xf numFmtId="0" fontId="61" fillId="0" borderId="0"/>
    <xf numFmtId="0" fontId="61" fillId="0" borderId="0"/>
    <xf numFmtId="0" fontId="37" fillId="0" borderId="0"/>
    <xf numFmtId="0" fontId="37" fillId="0" borderId="0"/>
    <xf numFmtId="0" fontId="37" fillId="0" borderId="0"/>
    <xf numFmtId="168" fontId="2" fillId="0" borderId="0"/>
    <xf numFmtId="0" fontId="2" fillId="0" borderId="0"/>
    <xf numFmtId="0" fontId="2" fillId="0" borderId="0"/>
    <xf numFmtId="230" fontId="203" fillId="0" borderId="0">
      <protection locked="0"/>
    </xf>
    <xf numFmtId="14" fontId="3" fillId="49" borderId="59">
      <alignment horizontal="center" vertical="center" wrapText="1"/>
    </xf>
    <xf numFmtId="0" fontId="224" fillId="0" borderId="0">
      <alignment horizontal="left"/>
    </xf>
    <xf numFmtId="0" fontId="181" fillId="0" borderId="0"/>
    <xf numFmtId="0" fontId="31" fillId="0" borderId="0"/>
    <xf numFmtId="0" fontId="2" fillId="0" borderId="0"/>
    <xf numFmtId="0" fontId="55" fillId="3" borderId="37" applyProtection="0">
      <alignment horizontal="center" wrapText="1"/>
      <protection locked="0"/>
    </xf>
    <xf numFmtId="0" fontId="106" fillId="3" borderId="32" applyProtection="0">
      <alignment horizontal="centerContinuous"/>
      <protection locked="0"/>
    </xf>
    <xf numFmtId="0" fontId="106" fillId="3" borderId="32" applyProtection="0">
      <alignment horizontal="centerContinuous"/>
      <protection locked="0"/>
    </xf>
    <xf numFmtId="0" fontId="55" fillId="3" borderId="37" applyProtection="0">
      <alignment horizontal="center" wrapText="1"/>
      <protection locked="0"/>
    </xf>
    <xf numFmtId="0" fontId="2" fillId="0" borderId="0"/>
    <xf numFmtId="0" fontId="134" fillId="0" borderId="0"/>
    <xf numFmtId="0" fontId="18" fillId="0" borderId="0"/>
    <xf numFmtId="0" fontId="152" fillId="0" borderId="0"/>
    <xf numFmtId="0" fontId="18" fillId="0" borderId="0"/>
    <xf numFmtId="0" fontId="18" fillId="0" borderId="0"/>
    <xf numFmtId="0" fontId="18" fillId="0" borderId="0"/>
    <xf numFmtId="0" fontId="18" fillId="0" borderId="0"/>
    <xf numFmtId="0" fontId="2" fillId="0" borderId="0"/>
    <xf numFmtId="0" fontId="2" fillId="0" borderId="0"/>
    <xf numFmtId="0" fontId="2" fillId="0" borderId="0"/>
    <xf numFmtId="0" fontId="276" fillId="0" borderId="0"/>
    <xf numFmtId="0" fontId="61" fillId="0" borderId="0"/>
    <xf numFmtId="0" fontId="61" fillId="0" borderId="0"/>
    <xf numFmtId="0" fontId="61" fillId="0" borderId="0"/>
    <xf numFmtId="0" fontId="61" fillId="0" borderId="0"/>
    <xf numFmtId="0" fontId="2" fillId="0" borderId="0"/>
    <xf numFmtId="0" fontId="2" fillId="0" borderId="0"/>
    <xf numFmtId="0" fontId="2" fillId="0" borderId="0"/>
    <xf numFmtId="0" fontId="2" fillId="0" borderId="0"/>
    <xf numFmtId="0" fontId="2" fillId="0" borderId="0"/>
    <xf numFmtId="0" fontId="134" fillId="0" borderId="0"/>
    <xf numFmtId="0" fontId="2" fillId="0" borderId="0"/>
    <xf numFmtId="0" fontId="2" fillId="0" borderId="0"/>
    <xf numFmtId="0" fontId="2" fillId="0" borderId="0"/>
    <xf numFmtId="0" fontId="203" fillId="0" borderId="0"/>
    <xf numFmtId="0" fontId="2" fillId="0" borderId="0"/>
    <xf numFmtId="0" fontId="2" fillId="0" borderId="0"/>
    <xf numFmtId="225" fontId="203" fillId="0" borderId="0">
      <protection locked="0"/>
    </xf>
    <xf numFmtId="225" fontId="203" fillId="0" borderId="0">
      <protection locked="0"/>
    </xf>
    <xf numFmtId="230" fontId="203" fillId="0" borderId="0">
      <protection locked="0"/>
    </xf>
    <xf numFmtId="0" fontId="2" fillId="0" borderId="0"/>
    <xf numFmtId="0" fontId="2" fillId="0" borderId="0"/>
    <xf numFmtId="168" fontId="2" fillId="0" borderId="0"/>
    <xf numFmtId="0" fontId="2" fillId="0" borderId="0"/>
    <xf numFmtId="0" fontId="2" fillId="0" borderId="0"/>
    <xf numFmtId="0" fontId="203" fillId="0" borderId="0"/>
    <xf numFmtId="0" fontId="2" fillId="0" borderId="0"/>
    <xf numFmtId="0" fontId="2" fillId="0" borderId="0"/>
    <xf numFmtId="0" fontId="2" fillId="0" borderId="0"/>
    <xf numFmtId="0" fontId="134"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xf numFmtId="0" fontId="61" fillId="0" borderId="0"/>
    <xf numFmtId="0" fontId="37" fillId="0" borderId="0"/>
    <xf numFmtId="0" fontId="61" fillId="0" borderId="0"/>
    <xf numFmtId="0" fontId="37" fillId="0" borderId="0"/>
    <xf numFmtId="0" fontId="61" fillId="0" borderId="0"/>
    <xf numFmtId="0" fontId="61" fillId="0" borderId="0"/>
    <xf numFmtId="0" fontId="61" fillId="0" borderId="0"/>
    <xf numFmtId="0" fontId="61" fillId="0" borderId="0"/>
    <xf numFmtId="0" fontId="61" fillId="0" borderId="0"/>
    <xf numFmtId="0" fontId="61" fillId="0" borderId="0"/>
    <xf numFmtId="0" fontId="276"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18" fillId="0" borderId="0"/>
    <xf numFmtId="0" fontId="18" fillId="0" borderId="0"/>
    <xf numFmtId="0" fontId="18" fillId="0" borderId="0"/>
    <xf numFmtId="0" fontId="2" fillId="0" borderId="0"/>
    <xf numFmtId="0" fontId="31" fillId="0" borderId="0"/>
    <xf numFmtId="0" fontId="181" fillId="0" borderId="0"/>
    <xf numFmtId="0" fontId="224" fillId="0" borderId="0">
      <alignment horizontal="left"/>
    </xf>
    <xf numFmtId="14" fontId="3" fillId="49" borderId="59">
      <alignment horizontal="center" vertical="center" wrapText="1"/>
    </xf>
    <xf numFmtId="183" fontId="56" fillId="26" borderId="9" applyNumberFormat="0" applyAlignment="0" applyProtection="0"/>
    <xf numFmtId="165" fontId="31" fillId="0" borderId="0" applyFont="0" applyFill="0" applyBorder="0" applyAlignment="0" applyProtection="0"/>
    <xf numFmtId="183" fontId="163" fillId="0" borderId="22" applyNumberFormat="0" applyFill="0" applyAlignment="0" applyProtection="0"/>
    <xf numFmtId="183" fontId="2" fillId="0" borderId="0"/>
    <xf numFmtId="9" fontId="31" fillId="0" borderId="0" applyFont="0" applyFill="0" applyBorder="0" applyAlignment="0" applyProtection="0"/>
    <xf numFmtId="0" fontId="152" fillId="0" borderId="0"/>
    <xf numFmtId="0" fontId="152" fillId="0" borderId="0"/>
    <xf numFmtId="9" fontId="18" fillId="0" borderId="0" applyFont="0" applyFill="0" applyBorder="0" applyAlignment="0" applyProtection="0"/>
    <xf numFmtId="0" fontId="18" fillId="0" borderId="0"/>
    <xf numFmtId="0" fontId="35" fillId="77" borderId="0" applyNumberFormat="0" applyBorder="0" applyAlignment="0" applyProtection="0"/>
    <xf numFmtId="0" fontId="35" fillId="79" borderId="0" applyNumberFormat="0" applyBorder="0" applyAlignment="0" applyProtection="0"/>
    <xf numFmtId="0" fontId="35" fillId="26" borderId="0" applyNumberFormat="0" applyBorder="0" applyAlignment="0" applyProtection="0"/>
    <xf numFmtId="0" fontId="35" fillId="80" borderId="0" applyNumberFormat="0" applyBorder="0" applyAlignment="0" applyProtection="0"/>
    <xf numFmtId="0" fontId="35" fillId="81" borderId="0" applyNumberFormat="0" applyBorder="0" applyAlignment="0" applyProtection="0"/>
    <xf numFmtId="0" fontId="35" fillId="82" borderId="0" applyNumberFormat="0" applyBorder="0" applyAlignment="0" applyProtection="0"/>
    <xf numFmtId="0" fontId="60" fillId="0" borderId="1" applyNumberFormat="0" applyFill="0" applyBorder="0" applyAlignment="0" applyProtection="0">
      <alignment horizontal="right"/>
    </xf>
    <xf numFmtId="0" fontId="162" fillId="34" borderId="4" applyNumberFormat="0" applyAlignment="0" applyProtection="0"/>
    <xf numFmtId="0" fontId="18" fillId="0" borderId="0"/>
    <xf numFmtId="0" fontId="2" fillId="0" borderId="0"/>
    <xf numFmtId="0" fontId="31" fillId="0" borderId="0"/>
    <xf numFmtId="0" fontId="18" fillId="0" borderId="0"/>
    <xf numFmtId="0" fontId="2" fillId="0" borderId="0"/>
    <xf numFmtId="0" fontId="2" fillId="0" borderId="0"/>
    <xf numFmtId="0" fontId="55" fillId="3" borderId="37" applyProtection="0">
      <alignment horizontal="center" wrapText="1"/>
      <protection locked="0"/>
    </xf>
    <xf numFmtId="0" fontId="106" fillId="3" borderId="32" applyProtection="0">
      <alignment horizontal="centerContinuous"/>
      <protection locked="0"/>
    </xf>
    <xf numFmtId="0" fontId="55" fillId="3" borderId="37" applyProtection="0">
      <alignment horizontal="center" wrapText="1"/>
      <protection locked="0"/>
    </xf>
    <xf numFmtId="0" fontId="106" fillId="3" borderId="32" applyProtection="0">
      <alignment horizontal="centerContinuous"/>
      <protection locked="0"/>
    </xf>
    <xf numFmtId="0" fontId="55" fillId="3" borderId="37" applyProtection="0">
      <alignment horizontal="center" wrapText="1"/>
      <protection locked="0"/>
    </xf>
    <xf numFmtId="0" fontId="106" fillId="3" borderId="32" applyProtection="0">
      <alignment horizontal="centerContinuous"/>
      <protection locked="0"/>
    </xf>
    <xf numFmtId="0" fontId="164" fillId="0" borderId="0" applyNumberFormat="0" applyFill="0" applyBorder="0" applyAlignment="0" applyProtection="0"/>
    <xf numFmtId="0" fontId="31" fillId="0" borderId="0"/>
    <xf numFmtId="0" fontId="31" fillId="0" borderId="0"/>
    <xf numFmtId="0" fontId="31" fillId="0" borderId="0"/>
    <xf numFmtId="0" fontId="31" fillId="0" borderId="0"/>
    <xf numFmtId="0" fontId="134" fillId="0" borderId="0"/>
    <xf numFmtId="0" fontId="2" fillId="0" borderId="0"/>
    <xf numFmtId="0" fontId="2" fillId="0" borderId="0"/>
    <xf numFmtId="0" fontId="2" fillId="0" borderId="0"/>
    <xf numFmtId="183" fontId="18" fillId="0" borderId="0"/>
    <xf numFmtId="165" fontId="31" fillId="0" borderId="0" applyFont="0" applyFill="0" applyBorder="0" applyAlignment="0" applyProtection="0"/>
    <xf numFmtId="183" fontId="18" fillId="0" borderId="0"/>
    <xf numFmtId="183" fontId="27" fillId="0" borderId="0"/>
    <xf numFmtId="183" fontId="27" fillId="0" borderId="0"/>
    <xf numFmtId="183" fontId="27" fillId="0" borderId="0"/>
    <xf numFmtId="183" fontId="27" fillId="0" borderId="0"/>
    <xf numFmtId="183" fontId="31" fillId="10" borderId="0" applyNumberFormat="0" applyBorder="0" applyAlignment="0" applyProtection="0"/>
    <xf numFmtId="183" fontId="31" fillId="11" borderId="0" applyNumberFormat="0" applyBorder="0" applyAlignment="0" applyProtection="0"/>
    <xf numFmtId="183" fontId="31" fillId="12" borderId="0" applyNumberFormat="0" applyBorder="0" applyAlignment="0" applyProtection="0"/>
    <xf numFmtId="183" fontId="31" fillId="13" borderId="0" applyNumberFormat="0" applyBorder="0" applyAlignment="0" applyProtection="0"/>
    <xf numFmtId="183" fontId="31" fillId="14" borderId="0" applyNumberFormat="0" applyBorder="0" applyAlignment="0" applyProtection="0"/>
    <xf numFmtId="183" fontId="31" fillId="15" borderId="0" applyNumberFormat="0" applyBorder="0" applyAlignment="0" applyProtection="0"/>
    <xf numFmtId="0" fontId="185" fillId="18" borderId="0" applyNumberFormat="0" applyBorder="0" applyAlignment="0" applyProtection="0"/>
    <xf numFmtId="0" fontId="185" fillId="92" borderId="0" applyNumberFormat="0" applyBorder="0" applyAlignment="0" applyProtection="0"/>
    <xf numFmtId="0" fontId="185" fillId="39" borderId="0" applyNumberFormat="0" applyBorder="0" applyAlignment="0" applyProtection="0"/>
    <xf numFmtId="0" fontId="185" fillId="53" borderId="0" applyNumberFormat="0" applyBorder="0" applyAlignment="0" applyProtection="0"/>
    <xf numFmtId="0" fontId="185" fillId="18" borderId="0" applyNumberFormat="0" applyBorder="0" applyAlignment="0" applyProtection="0"/>
    <xf numFmtId="0" fontId="185" fillId="93" borderId="0" applyNumberFormat="0" applyBorder="0" applyAlignment="0" applyProtection="0"/>
    <xf numFmtId="183" fontId="31" fillId="16" borderId="0" applyNumberFormat="0" applyBorder="0" applyAlignment="0" applyProtection="0"/>
    <xf numFmtId="183" fontId="31" fillId="11" borderId="0" applyNumberFormat="0" applyBorder="0" applyAlignment="0" applyProtection="0"/>
    <xf numFmtId="183" fontId="31" fillId="17" borderId="0" applyNumberFormat="0" applyBorder="0" applyAlignment="0" applyProtection="0"/>
    <xf numFmtId="183" fontId="31" fillId="18" borderId="0" applyNumberFormat="0" applyBorder="0" applyAlignment="0" applyProtection="0"/>
    <xf numFmtId="183" fontId="31" fillId="16" borderId="0" applyNumberFormat="0" applyBorder="0" applyAlignment="0" applyProtection="0"/>
    <xf numFmtId="183" fontId="31" fillId="19" borderId="0" applyNumberFormat="0" applyBorder="0" applyAlignment="0" applyProtection="0"/>
    <xf numFmtId="0" fontId="185" fillId="10" borderId="0" applyNumberFormat="0" applyBorder="0" applyAlignment="0" applyProtection="0"/>
    <xf numFmtId="0" fontId="185" fillId="95" borderId="0" applyNumberFormat="0" applyBorder="0" applyAlignment="0" applyProtection="0"/>
    <xf numFmtId="0" fontId="185" fillId="68" borderId="0" applyNumberFormat="0" applyBorder="0" applyAlignment="0" applyProtection="0"/>
    <xf numFmtId="0" fontId="185" fillId="13" borderId="0" applyNumberFormat="0" applyBorder="0" applyAlignment="0" applyProtection="0"/>
    <xf numFmtId="0" fontId="185" fillId="10" borderId="0" applyNumberFormat="0" applyBorder="0" applyAlignment="0" applyProtection="0"/>
    <xf numFmtId="0" fontId="185" fillId="96" borderId="0" applyNumberFormat="0" applyBorder="0" applyAlignment="0" applyProtection="0"/>
    <xf numFmtId="183" fontId="33" fillId="16" borderId="0" applyNumberFormat="0" applyBorder="0" applyAlignment="0" applyProtection="0"/>
    <xf numFmtId="183" fontId="33" fillId="11" borderId="0" applyNumberFormat="0" applyBorder="0" applyAlignment="0" applyProtection="0"/>
    <xf numFmtId="183" fontId="33" fillId="17" borderId="0" applyNumberFormat="0" applyBorder="0" applyAlignment="0" applyProtection="0"/>
    <xf numFmtId="183" fontId="33" fillId="18" borderId="0" applyNumberFormat="0" applyBorder="0" applyAlignment="0" applyProtection="0"/>
    <xf numFmtId="183" fontId="33" fillId="16" borderId="0" applyNumberFormat="0" applyBorder="0" applyAlignment="0" applyProtection="0"/>
    <xf numFmtId="183" fontId="33" fillId="19" borderId="0" applyNumberFormat="0" applyBorder="0" applyAlignment="0" applyProtection="0"/>
    <xf numFmtId="0" fontId="187" fillId="62" borderId="0" applyNumberFormat="0" applyBorder="0" applyAlignment="0" applyProtection="0"/>
    <xf numFmtId="0" fontId="187" fillId="78" borderId="0" applyNumberFormat="0" applyBorder="0" applyAlignment="0" applyProtection="0"/>
    <xf numFmtId="0" fontId="187" fillId="32" borderId="0" applyNumberFormat="0" applyBorder="0" applyAlignment="0" applyProtection="0"/>
    <xf numFmtId="0" fontId="187" fillId="58" borderId="0" applyNumberFormat="0" applyBorder="0" applyAlignment="0" applyProtection="0"/>
    <xf numFmtId="0" fontId="187" fillId="67" borderId="0" applyNumberFormat="0" applyBorder="0" applyAlignment="0" applyProtection="0"/>
    <xf numFmtId="0" fontId="187" fillId="98" borderId="0" applyNumberFormat="0" applyBorder="0" applyAlignment="0" applyProtection="0"/>
    <xf numFmtId="183" fontId="34" fillId="20" borderId="0" applyNumberFormat="0" applyBorder="0" applyAlignment="0" applyProtection="0"/>
    <xf numFmtId="183" fontId="34" fillId="21" borderId="0" applyNumberFormat="0" applyBorder="0" applyAlignment="0" applyProtection="0"/>
    <xf numFmtId="183" fontId="35" fillId="22" borderId="0" applyNumberFormat="0" applyBorder="0" applyAlignment="0" applyProtection="0"/>
    <xf numFmtId="0" fontId="35" fillId="77" borderId="0" applyNumberFormat="0" applyBorder="0" applyAlignment="0" applyProtection="0"/>
    <xf numFmtId="0" fontId="35" fillId="77" borderId="0" applyNumberFormat="0" applyBorder="0" applyAlignment="0" applyProtection="0"/>
    <xf numFmtId="0" fontId="35" fillId="77" borderId="0" applyNumberFormat="0" applyBorder="0" applyAlignment="0" applyProtection="0"/>
    <xf numFmtId="0" fontId="35" fillId="77" borderId="0" applyNumberFormat="0" applyBorder="0" applyAlignment="0" applyProtection="0"/>
    <xf numFmtId="0" fontId="35" fillId="77" borderId="0" applyNumberFormat="0" applyBorder="0" applyAlignment="0" applyProtection="0"/>
    <xf numFmtId="0" fontId="35" fillId="77" borderId="0" applyNumberFormat="0" applyBorder="0" applyAlignment="0" applyProtection="0"/>
    <xf numFmtId="0" fontId="35" fillId="77" borderId="0" applyNumberFormat="0" applyBorder="0" applyAlignment="0" applyProtection="0"/>
    <xf numFmtId="0" fontId="33" fillId="23" borderId="0" applyNumberFormat="0" applyBorder="0" applyAlignment="0" applyProtection="0"/>
    <xf numFmtId="0" fontId="35" fillId="77" borderId="0" applyNumberFormat="0" applyBorder="0" applyAlignment="0" applyProtection="0"/>
    <xf numFmtId="0" fontId="35" fillId="77" borderId="0" applyNumberFormat="0" applyBorder="0" applyAlignment="0" applyProtection="0"/>
    <xf numFmtId="0" fontId="35" fillId="77" borderId="0" applyNumberFormat="0" applyBorder="0" applyAlignment="0" applyProtection="0"/>
    <xf numFmtId="183" fontId="34" fillId="24" borderId="0" applyNumberFormat="0" applyBorder="0" applyAlignment="0" applyProtection="0"/>
    <xf numFmtId="183" fontId="34" fillId="25" borderId="0" applyNumberFormat="0" applyBorder="0" applyAlignment="0" applyProtection="0"/>
    <xf numFmtId="183" fontId="35" fillId="26" borderId="0" applyNumberFormat="0" applyBorder="0" applyAlignment="0" applyProtection="0"/>
    <xf numFmtId="0" fontId="35" fillId="79" borderId="0" applyNumberFormat="0" applyBorder="0" applyAlignment="0" applyProtection="0"/>
    <xf numFmtId="0" fontId="35" fillId="79" borderId="0" applyNumberFormat="0" applyBorder="0" applyAlignment="0" applyProtection="0"/>
    <xf numFmtId="0" fontId="35" fillId="79" borderId="0" applyNumberFormat="0" applyBorder="0" applyAlignment="0" applyProtection="0"/>
    <xf numFmtId="0" fontId="35" fillId="79" borderId="0" applyNumberFormat="0" applyBorder="0" applyAlignment="0" applyProtection="0"/>
    <xf numFmtId="0" fontId="35" fillId="79" borderId="0" applyNumberFormat="0" applyBorder="0" applyAlignment="0" applyProtection="0"/>
    <xf numFmtId="0" fontId="35" fillId="79" borderId="0" applyNumberFormat="0" applyBorder="0" applyAlignment="0" applyProtection="0"/>
    <xf numFmtId="0" fontId="35" fillId="79" borderId="0" applyNumberFormat="0" applyBorder="0" applyAlignment="0" applyProtection="0"/>
    <xf numFmtId="0" fontId="33" fillId="27" borderId="0" applyNumberFormat="0" applyBorder="0" applyAlignment="0" applyProtection="0"/>
    <xf numFmtId="0" fontId="35" fillId="79" borderId="0" applyNumberFormat="0" applyBorder="0" applyAlignment="0" applyProtection="0"/>
    <xf numFmtId="0" fontId="35" fillId="79" borderId="0" applyNumberFormat="0" applyBorder="0" applyAlignment="0" applyProtection="0"/>
    <xf numFmtId="0" fontId="35" fillId="79" borderId="0" applyNumberFormat="0" applyBorder="0" applyAlignment="0" applyProtection="0"/>
    <xf numFmtId="183" fontId="34" fillId="28" borderId="0" applyNumberFormat="0" applyBorder="0" applyAlignment="0" applyProtection="0"/>
    <xf numFmtId="183" fontId="34" fillId="29" borderId="0" applyNumberFormat="0" applyBorder="0" applyAlignment="0" applyProtection="0"/>
    <xf numFmtId="183" fontId="35" fillId="30"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3" fillId="17"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183" fontId="34" fillId="29" borderId="0" applyNumberFormat="0" applyBorder="0" applyAlignment="0" applyProtection="0"/>
    <xf numFmtId="183" fontId="34" fillId="30" borderId="0" applyNumberFormat="0" applyBorder="0" applyAlignment="0" applyProtection="0"/>
    <xf numFmtId="183" fontId="35" fillId="30" borderId="0" applyNumberFormat="0" applyBorder="0" applyAlignment="0" applyProtection="0"/>
    <xf numFmtId="0" fontId="35" fillId="80" borderId="0" applyNumberFormat="0" applyBorder="0" applyAlignment="0" applyProtection="0"/>
    <xf numFmtId="0" fontId="35" fillId="80" borderId="0" applyNumberFormat="0" applyBorder="0" applyAlignment="0" applyProtection="0"/>
    <xf numFmtId="0" fontId="35" fillId="80" borderId="0" applyNumberFormat="0" applyBorder="0" applyAlignment="0" applyProtection="0"/>
    <xf numFmtId="0" fontId="35" fillId="80" borderId="0" applyNumberFormat="0" applyBorder="0" applyAlignment="0" applyProtection="0"/>
    <xf numFmtId="0" fontId="35" fillId="80" borderId="0" applyNumberFormat="0" applyBorder="0" applyAlignment="0" applyProtection="0"/>
    <xf numFmtId="0" fontId="35" fillId="80" borderId="0" applyNumberFormat="0" applyBorder="0" applyAlignment="0" applyProtection="0"/>
    <xf numFmtId="0" fontId="35" fillId="80" borderId="0" applyNumberFormat="0" applyBorder="0" applyAlignment="0" applyProtection="0"/>
    <xf numFmtId="0" fontId="33" fillId="31" borderId="0" applyNumberFormat="0" applyBorder="0" applyAlignment="0" applyProtection="0"/>
    <xf numFmtId="0" fontId="35" fillId="80" borderId="0" applyNumberFormat="0" applyBorder="0" applyAlignment="0" applyProtection="0"/>
    <xf numFmtId="0" fontId="35" fillId="80" borderId="0" applyNumberFormat="0" applyBorder="0" applyAlignment="0" applyProtection="0"/>
    <xf numFmtId="0" fontId="35" fillId="80" borderId="0" applyNumberFormat="0" applyBorder="0" applyAlignment="0" applyProtection="0"/>
    <xf numFmtId="183" fontId="34" fillId="20" borderId="0" applyNumberFormat="0" applyBorder="0" applyAlignment="0" applyProtection="0"/>
    <xf numFmtId="183" fontId="34" fillId="21" borderId="0" applyNumberFormat="0" applyBorder="0" applyAlignment="0" applyProtection="0"/>
    <xf numFmtId="183" fontId="35" fillId="21" borderId="0" applyNumberFormat="0" applyBorder="0" applyAlignment="0" applyProtection="0"/>
    <xf numFmtId="0" fontId="35" fillId="81" borderId="0" applyNumberFormat="0" applyBorder="0" applyAlignment="0" applyProtection="0"/>
    <xf numFmtId="0" fontId="35" fillId="81" borderId="0" applyNumberFormat="0" applyBorder="0" applyAlignment="0" applyProtection="0"/>
    <xf numFmtId="0" fontId="35" fillId="81" borderId="0" applyNumberFormat="0" applyBorder="0" applyAlignment="0" applyProtection="0"/>
    <xf numFmtId="0" fontId="35" fillId="81" borderId="0" applyNumberFormat="0" applyBorder="0" applyAlignment="0" applyProtection="0"/>
    <xf numFmtId="0" fontId="35" fillId="81" borderId="0" applyNumberFormat="0" applyBorder="0" applyAlignment="0" applyProtection="0"/>
    <xf numFmtId="0" fontId="35" fillId="81" borderId="0" applyNumberFormat="0" applyBorder="0" applyAlignment="0" applyProtection="0"/>
    <xf numFmtId="0" fontId="35" fillId="81" borderId="0" applyNumberFormat="0" applyBorder="0" applyAlignment="0" applyProtection="0"/>
    <xf numFmtId="0" fontId="33" fillId="32" borderId="0" applyNumberFormat="0" applyBorder="0" applyAlignment="0" applyProtection="0"/>
    <xf numFmtId="0" fontId="35" fillId="81" borderId="0" applyNumberFormat="0" applyBorder="0" applyAlignment="0" applyProtection="0"/>
    <xf numFmtId="0" fontId="35" fillId="81" borderId="0" applyNumberFormat="0" applyBorder="0" applyAlignment="0" applyProtection="0"/>
    <xf numFmtId="0" fontId="35" fillId="81" borderId="0" applyNumberFormat="0" applyBorder="0" applyAlignment="0" applyProtection="0"/>
    <xf numFmtId="183" fontId="34" fillId="33" borderId="0" applyNumberFormat="0" applyBorder="0" applyAlignment="0" applyProtection="0"/>
    <xf numFmtId="183" fontId="34" fillId="25" borderId="0" applyNumberFormat="0" applyBorder="0" applyAlignment="0" applyProtection="0"/>
    <xf numFmtId="183" fontId="35" fillId="34" borderId="0" applyNumberFormat="0" applyBorder="0" applyAlignment="0" applyProtection="0"/>
    <xf numFmtId="0" fontId="35" fillId="82" borderId="0" applyNumberFormat="0" applyBorder="0" applyAlignment="0" applyProtection="0"/>
    <xf numFmtId="0" fontId="35" fillId="82" borderId="0" applyNumberFormat="0" applyBorder="0" applyAlignment="0" applyProtection="0"/>
    <xf numFmtId="0" fontId="35" fillId="82" borderId="0" applyNumberFormat="0" applyBorder="0" applyAlignment="0" applyProtection="0"/>
    <xf numFmtId="0" fontId="35" fillId="82" borderId="0" applyNumberFormat="0" applyBorder="0" applyAlignment="0" applyProtection="0"/>
    <xf numFmtId="0" fontId="35" fillId="82" borderId="0" applyNumberFormat="0" applyBorder="0" applyAlignment="0" applyProtection="0"/>
    <xf numFmtId="0" fontId="35" fillId="82" borderId="0" applyNumberFormat="0" applyBorder="0" applyAlignment="0" applyProtection="0"/>
    <xf numFmtId="0" fontId="35" fillId="82" borderId="0" applyNumberFormat="0" applyBorder="0" applyAlignment="0" applyProtection="0"/>
    <xf numFmtId="0" fontId="33" fillId="35" borderId="0" applyNumberFormat="0" applyBorder="0" applyAlignment="0" applyProtection="0"/>
    <xf numFmtId="0" fontId="35" fillId="82" borderId="0" applyNumberFormat="0" applyBorder="0" applyAlignment="0" applyProtection="0"/>
    <xf numFmtId="0" fontId="35" fillId="82" borderId="0" applyNumberFormat="0" applyBorder="0" applyAlignment="0" applyProtection="0"/>
    <xf numFmtId="0" fontId="35" fillId="82" borderId="0" applyNumberFormat="0" applyBorder="0" applyAlignment="0" applyProtection="0"/>
    <xf numFmtId="0" fontId="157" fillId="25" borderId="0" applyNumberFormat="0" applyBorder="0" applyAlignment="0" applyProtection="0"/>
    <xf numFmtId="0" fontId="252" fillId="33" borderId="0" applyNumberFormat="0" applyBorder="0" applyAlignment="0" applyProtection="0"/>
    <xf numFmtId="183" fontId="40" fillId="18" borderId="4" applyNumberFormat="0" applyAlignment="0" applyProtection="0"/>
    <xf numFmtId="183" fontId="41" fillId="19" borderId="4" applyNumberFormat="0" applyAlignment="0" applyProtection="0"/>
    <xf numFmtId="183" fontId="43" fillId="0" borderId="6" applyNumberFormat="0" applyFill="0" applyAlignment="0" applyProtection="0"/>
    <xf numFmtId="0" fontId="158" fillId="72" borderId="4" applyNumberFormat="0" applyAlignment="0" applyProtection="0"/>
    <xf numFmtId="0" fontId="253" fillId="110" borderId="65" applyNumberFormat="0" applyAlignment="0" applyProtection="0"/>
    <xf numFmtId="0" fontId="56" fillId="26" borderId="9" applyNumberFormat="0" applyAlignment="0" applyProtection="0"/>
    <xf numFmtId="0" fontId="56" fillId="101" borderId="9" applyNumberFormat="0" applyAlignment="0" applyProtection="0"/>
    <xf numFmtId="183" fontId="50" fillId="0" borderId="0" applyNumberFormat="0" applyFill="0" applyBorder="0" applyAlignment="0" applyProtection="0"/>
    <xf numFmtId="183" fontId="51" fillId="0" borderId="10" applyNumberFormat="0" applyFill="0" applyAlignment="0" applyProtection="0"/>
    <xf numFmtId="183" fontId="52" fillId="0" borderId="11" applyNumberFormat="0" applyFill="0" applyAlignment="0" applyProtection="0"/>
    <xf numFmtId="183" fontId="53" fillId="0" borderId="12" applyNumberFormat="0" applyFill="0" applyAlignment="0" applyProtection="0"/>
    <xf numFmtId="183" fontId="53" fillId="0" borderId="0" applyNumberFormat="0" applyFill="0" applyBorder="0" applyAlignment="0" applyProtection="0"/>
    <xf numFmtId="183" fontId="54" fillId="0" borderId="0"/>
    <xf numFmtId="183" fontId="54" fillId="0" borderId="0"/>
    <xf numFmtId="183" fontId="54" fillId="0" borderId="0"/>
    <xf numFmtId="183" fontId="54" fillId="0" borderId="0"/>
    <xf numFmtId="183" fontId="54" fillId="0" borderId="0"/>
    <xf numFmtId="183" fontId="54" fillId="0" borderId="0"/>
    <xf numFmtId="183" fontId="54" fillId="0" borderId="0"/>
    <xf numFmtId="183" fontId="54" fillId="0" borderId="0"/>
    <xf numFmtId="165" fontId="152" fillId="0" borderId="0" applyFont="0" applyFill="0" applyBorder="0" applyAlignment="0" applyProtection="0"/>
    <xf numFmtId="165" fontId="152" fillId="0" borderId="0" applyFont="0" applyFill="0" applyBorder="0" applyAlignment="0" applyProtection="0"/>
    <xf numFmtId="165" fontId="152" fillId="0" borderId="0" applyFont="0" applyFill="0" applyBorder="0" applyAlignment="0" applyProtection="0"/>
    <xf numFmtId="165" fontId="152" fillId="0" borderId="0" applyFont="0" applyFill="0" applyBorder="0" applyAlignment="0" applyProtection="0"/>
    <xf numFmtId="165" fontId="152" fillId="0" borderId="0" applyFont="0" applyFill="0" applyBorder="0" applyAlignment="0" applyProtection="0"/>
    <xf numFmtId="165" fontId="152" fillId="0" borderId="0" applyFont="0" applyFill="0" applyBorder="0" applyAlignment="0" applyProtection="0"/>
    <xf numFmtId="165" fontId="152" fillId="0" borderId="0" applyFont="0" applyFill="0" applyBorder="0" applyAlignment="0" applyProtection="0"/>
    <xf numFmtId="165" fontId="2" fillId="0" borderId="0" applyFont="0" applyFill="0" applyBorder="0" applyAlignment="0" applyProtection="0"/>
    <xf numFmtId="165" fontId="152" fillId="0" borderId="0" applyFont="0" applyFill="0" applyBorder="0" applyAlignment="0" applyProtection="0"/>
    <xf numFmtId="165" fontId="152" fillId="0" borderId="0" applyFont="0" applyFill="0" applyBorder="0" applyAlignment="0" applyProtection="0"/>
    <xf numFmtId="165" fontId="152" fillId="0" borderId="0" applyFont="0" applyFill="0" applyBorder="0" applyAlignment="0" applyProtection="0"/>
    <xf numFmtId="165" fontId="152" fillId="0" borderId="0" applyFont="0" applyFill="0" applyBorder="0" applyAlignment="0" applyProtection="0"/>
    <xf numFmtId="216" fontId="168" fillId="0" borderId="0" applyFont="0" applyFill="0" applyBorder="0" applyAlignment="0" applyProtection="0"/>
    <xf numFmtId="216" fontId="168" fillId="0" borderId="0" applyFont="0" applyFill="0" applyBorder="0" applyAlignment="0" applyProtection="0"/>
    <xf numFmtId="224" fontId="168" fillId="0" borderId="0" applyFont="0" applyFill="0" applyBorder="0" applyAlignment="0" applyProtection="0"/>
    <xf numFmtId="183" fontId="55" fillId="3" borderId="13">
      <alignment horizontal="center" vertical="center"/>
    </xf>
    <xf numFmtId="183" fontId="56" fillId="39" borderId="9" applyNumberFormat="0" applyAlignment="0" applyProtection="0"/>
    <xf numFmtId="183" fontId="21" fillId="41" borderId="14">
      <alignment horizontal="center"/>
    </xf>
    <xf numFmtId="183" fontId="59" fillId="41" borderId="15">
      <alignment horizontal="center" vertical="top"/>
    </xf>
    <xf numFmtId="183" fontId="60" fillId="0" borderId="1" applyNumberFormat="0" applyFill="0" applyBorder="0" applyAlignment="0" applyProtection="0">
      <alignment horizontal="right"/>
    </xf>
    <xf numFmtId="183" fontId="49" fillId="39" borderId="9" applyNumberFormat="0" applyAlignment="0" applyProtection="0"/>
    <xf numFmtId="183" fontId="63" fillId="42" borderId="0" applyNumberFormat="0" applyBorder="0" applyAlignment="0" applyProtection="0"/>
    <xf numFmtId="183" fontId="63" fillId="43" borderId="0" applyNumberFormat="0" applyBorder="0" applyAlignment="0" applyProtection="0"/>
    <xf numFmtId="183" fontId="63" fillId="44" borderId="0" applyNumberFormat="0" applyBorder="0" applyAlignment="0" applyProtection="0"/>
    <xf numFmtId="183" fontId="2" fillId="45" borderId="0"/>
    <xf numFmtId="183" fontId="21" fillId="46" borderId="14">
      <alignment horizontal="center"/>
    </xf>
    <xf numFmtId="183" fontId="61" fillId="0" borderId="0" applyFont="0" applyFill="0" applyBorder="0" applyAlignment="0" applyProtection="0"/>
    <xf numFmtId="195" fontId="61" fillId="0" borderId="0" applyFont="0" applyFill="0" applyBorder="0" applyAlignment="0" applyProtection="0"/>
    <xf numFmtId="183" fontId="64" fillId="3" borderId="13">
      <alignment horizontal="center" vertical="center"/>
    </xf>
    <xf numFmtId="183" fontId="64" fillId="3" borderId="13">
      <alignment horizontal="center" vertical="center"/>
    </xf>
    <xf numFmtId="183" fontId="64" fillId="3" borderId="13">
      <alignment horizontal="center" vertical="center"/>
    </xf>
    <xf numFmtId="183" fontId="64" fillId="3" borderId="13">
      <alignment horizontal="center" vertical="center"/>
    </xf>
    <xf numFmtId="183" fontId="64" fillId="3" borderId="13">
      <alignment horizontal="center" vertical="center"/>
    </xf>
    <xf numFmtId="183" fontId="65" fillId="37" borderId="13">
      <alignment horizontal="center"/>
    </xf>
    <xf numFmtId="183" fontId="66" fillId="38" borderId="13">
      <alignment horizontal="center" vertical="center"/>
    </xf>
    <xf numFmtId="183" fontId="66" fillId="38" borderId="13">
      <alignment horizontal="center" vertical="center"/>
    </xf>
    <xf numFmtId="183" fontId="67" fillId="38" borderId="13">
      <alignment horizontal="center" vertical="center"/>
    </xf>
    <xf numFmtId="183" fontId="68" fillId="47" borderId="17">
      <alignment horizontal="center" vertical="center"/>
    </xf>
    <xf numFmtId="0" fontId="214" fillId="0" borderId="0" applyNumberFormat="0" applyFill="0" applyBorder="0" applyAlignment="0" applyProtection="0"/>
    <xf numFmtId="174" fontId="2" fillId="0" borderId="0" applyFont="0" applyFill="0" applyBorder="0" applyAlignment="0" applyProtection="0"/>
    <xf numFmtId="183" fontId="70" fillId="0" borderId="0" applyNumberFormat="0" applyFill="0" applyBorder="0" applyAlignment="0" applyProtection="0"/>
    <xf numFmtId="183" fontId="72" fillId="0" borderId="19" applyNumberFormat="0" applyFill="0" applyAlignment="0" applyProtection="0"/>
    <xf numFmtId="183" fontId="73" fillId="0" borderId="0" applyNumberFormat="0" applyFill="0" applyBorder="0" applyAlignment="0" applyProtection="0">
      <alignment vertical="top"/>
      <protection locked="0"/>
    </xf>
    <xf numFmtId="183" fontId="74" fillId="48" borderId="0" applyNumberFormat="0" applyBorder="0" applyAlignment="0" applyProtection="0"/>
    <xf numFmtId="0" fontId="74" fillId="83" borderId="0" applyNumberFormat="0" applyBorder="0" applyAlignment="0" applyProtection="0"/>
    <xf numFmtId="0" fontId="34" fillId="107" borderId="0" applyNumberFormat="0" applyBorder="0" applyAlignment="0" applyProtection="0"/>
    <xf numFmtId="183" fontId="77" fillId="49" borderId="6">
      <alignment vertical="top" wrapText="1"/>
    </xf>
    <xf numFmtId="183" fontId="78" fillId="0" borderId="20" applyNumberFormat="0" applyAlignment="0" applyProtection="0">
      <alignment horizontal="left" vertical="center"/>
    </xf>
    <xf numFmtId="183" fontId="78" fillId="0" borderId="21">
      <alignment horizontal="left" vertical="center"/>
    </xf>
    <xf numFmtId="0" fontId="159" fillId="0" borderId="55" applyNumberFormat="0" applyFill="0" applyAlignment="0" applyProtection="0"/>
    <xf numFmtId="225" fontId="203" fillId="0" borderId="0">
      <protection locked="0"/>
    </xf>
    <xf numFmtId="0" fontId="160" fillId="0" borderId="27" applyNumberFormat="0" applyFill="0" applyAlignment="0" applyProtection="0"/>
    <xf numFmtId="225" fontId="203" fillId="0" borderId="0">
      <protection locked="0"/>
    </xf>
    <xf numFmtId="0" fontId="161" fillId="0" borderId="56" applyNumberFormat="0" applyFill="0" applyAlignment="0" applyProtection="0"/>
    <xf numFmtId="0" fontId="161" fillId="0" borderId="75" applyNumberFormat="0" applyFill="0" applyAlignment="0" applyProtection="0"/>
    <xf numFmtId="0" fontId="161" fillId="0" borderId="0" applyNumberFormat="0" applyFill="0" applyBorder="0" applyAlignment="0" applyProtection="0"/>
    <xf numFmtId="183" fontId="80" fillId="3" borderId="6" applyNumberFormat="0">
      <alignment horizontal="left" vertical="top" wrapText="1"/>
    </xf>
    <xf numFmtId="183" fontId="82" fillId="0" borderId="22" applyNumberFormat="0" applyFill="0" applyAlignment="0" applyProtection="0"/>
    <xf numFmtId="0" fontId="162" fillId="34" borderId="4" applyNumberFormat="0" applyAlignment="0" applyProtection="0"/>
    <xf numFmtId="0" fontId="162" fillId="34" borderId="4" applyNumberFormat="0" applyAlignment="0" applyProtection="0"/>
    <xf numFmtId="0" fontId="162" fillId="34" borderId="4" applyNumberFormat="0" applyAlignment="0" applyProtection="0"/>
    <xf numFmtId="0" fontId="162" fillId="34" borderId="4" applyNumberFormat="0" applyAlignment="0" applyProtection="0"/>
    <xf numFmtId="0" fontId="162" fillId="34" borderId="4" applyNumberFormat="0" applyAlignment="0" applyProtection="0"/>
    <xf numFmtId="0" fontId="162" fillId="34" borderId="4" applyNumberFormat="0" applyAlignment="0" applyProtection="0"/>
    <xf numFmtId="0" fontId="41" fillId="19" borderId="4" applyNumberFormat="0" applyAlignment="0" applyProtection="0"/>
    <xf numFmtId="0" fontId="162" fillId="34" borderId="4" applyNumberFormat="0" applyAlignment="0" applyProtection="0"/>
    <xf numFmtId="0" fontId="162" fillId="34" borderId="4" applyNumberFormat="0" applyAlignment="0" applyProtection="0"/>
    <xf numFmtId="0" fontId="162" fillId="34" borderId="4" applyNumberFormat="0" applyAlignment="0" applyProtection="0"/>
    <xf numFmtId="183" fontId="84" fillId="0" borderId="0" applyNumberFormat="0" applyFill="0" applyBorder="0" applyAlignment="0">
      <protection locked="0"/>
    </xf>
    <xf numFmtId="183" fontId="90" fillId="19" borderId="4" applyNumberFormat="0" applyAlignment="0" applyProtection="0"/>
    <xf numFmtId="183" fontId="2" fillId="12" borderId="16" applyNumberFormat="0" applyFont="0" applyAlignment="0" applyProtection="0"/>
    <xf numFmtId="183" fontId="33" fillId="32" borderId="0" applyNumberFormat="0" applyBorder="0" applyAlignment="0" applyProtection="0"/>
    <xf numFmtId="183" fontId="33" fillId="27" borderId="0" applyNumberFormat="0" applyBorder="0" applyAlignment="0" applyProtection="0"/>
    <xf numFmtId="183" fontId="33" fillId="17" borderId="0" applyNumberFormat="0" applyBorder="0" applyAlignment="0" applyProtection="0"/>
    <xf numFmtId="183" fontId="33" fillId="53" borderId="0" applyNumberFormat="0" applyBorder="0" applyAlignment="0" applyProtection="0"/>
    <xf numFmtId="183" fontId="33" fillId="32" borderId="0" applyNumberFormat="0" applyBorder="0" applyAlignment="0" applyProtection="0"/>
    <xf numFmtId="183" fontId="33" fillId="54" borderId="0" applyNumberFormat="0" applyBorder="0" applyAlignment="0" applyProtection="0"/>
    <xf numFmtId="183" fontId="75" fillId="55" borderId="0" applyNumberFormat="0" applyBorder="0" applyAlignment="0" applyProtection="0"/>
    <xf numFmtId="183" fontId="91" fillId="13" borderId="25" applyNumberFormat="0" applyAlignment="0" applyProtection="0"/>
    <xf numFmtId="183" fontId="92" fillId="0" borderId="26" applyNumberFormat="0" applyFill="0" applyAlignment="0" applyProtection="0"/>
    <xf numFmtId="183" fontId="93" fillId="0" borderId="27" applyNumberFormat="0" applyFill="0" applyAlignment="0" applyProtection="0"/>
    <xf numFmtId="183" fontId="94" fillId="0" borderId="28" applyNumberFormat="0" applyFill="0" applyAlignment="0" applyProtection="0"/>
    <xf numFmtId="183" fontId="94" fillId="0" borderId="0" applyNumberFormat="0" applyFill="0" applyBorder="0" applyAlignment="0" applyProtection="0"/>
    <xf numFmtId="0" fontId="163" fillId="0" borderId="22" applyNumberFormat="0" applyFill="0" applyAlignment="0" applyProtection="0"/>
    <xf numFmtId="0" fontId="74" fillId="0" borderId="76" applyNumberFormat="0" applyFill="0" applyAlignment="0" applyProtection="0"/>
    <xf numFmtId="183" fontId="69" fillId="0" borderId="0" applyNumberFormat="0" applyFill="0" applyBorder="0" applyAlignment="0" applyProtection="0"/>
    <xf numFmtId="183" fontId="88" fillId="3" borderId="30"/>
    <xf numFmtId="183" fontId="88" fillId="3" borderId="13"/>
    <xf numFmtId="183" fontId="88" fillId="3" borderId="31"/>
    <xf numFmtId="183" fontId="88" fillId="3" borderId="30"/>
    <xf numFmtId="183" fontId="88" fillId="3" borderId="32">
      <protection hidden="1"/>
    </xf>
    <xf numFmtId="183" fontId="95" fillId="30" borderId="33">
      <alignment horizontal="center" vertical="center"/>
    </xf>
    <xf numFmtId="183" fontId="96" fillId="2" borderId="4">
      <alignment horizontal="center" vertical="center"/>
      <protection locked="0"/>
    </xf>
    <xf numFmtId="183" fontId="96" fillId="30" borderId="34">
      <alignment horizontal="centerContinuous" vertical="center"/>
    </xf>
    <xf numFmtId="183" fontId="97" fillId="3" borderId="35">
      <alignment horizontal="centerContinuous"/>
    </xf>
    <xf numFmtId="183" fontId="98" fillId="3" borderId="35">
      <alignment horizontal="centerContinuous"/>
    </xf>
    <xf numFmtId="183" fontId="98" fillId="3" borderId="36">
      <alignment horizontal="centerContinuous"/>
    </xf>
    <xf numFmtId="183" fontId="99" fillId="3" borderId="13"/>
    <xf numFmtId="183" fontId="98" fillId="3" borderId="32"/>
    <xf numFmtId="183" fontId="99" fillId="3" borderId="30"/>
    <xf numFmtId="183" fontId="100" fillId="3" borderId="31"/>
    <xf numFmtId="183" fontId="101" fillId="56" borderId="0" applyNumberFormat="0" applyBorder="0" applyAlignment="0" applyProtection="0"/>
    <xf numFmtId="0" fontId="101" fillId="34" borderId="0" applyNumberFormat="0" applyBorder="0" applyAlignment="0" applyProtection="0"/>
    <xf numFmtId="0" fontId="74" fillId="34" borderId="0" applyNumberFormat="0" applyBorder="0" applyAlignment="0" applyProtection="0"/>
    <xf numFmtId="0" fontId="2" fillId="0" borderId="0"/>
    <xf numFmtId="0" fontId="152" fillId="0" borderId="0"/>
    <xf numFmtId="0" fontId="2" fillId="0" borderId="0"/>
    <xf numFmtId="0" fontId="2" fillId="0" borderId="0"/>
    <xf numFmtId="0" fontId="63" fillId="0" borderId="57" applyNumberFormat="0" applyFill="0" applyAlignment="0" applyProtection="0"/>
    <xf numFmtId="0" fontId="37" fillId="0" borderId="0"/>
    <xf numFmtId="0" fontId="2" fillId="0" borderId="0"/>
    <xf numFmtId="0" fontId="2" fillId="0" borderId="0"/>
    <xf numFmtId="183" fontId="2" fillId="0" borderId="0"/>
    <xf numFmtId="183" fontId="2" fillId="0" borderId="0"/>
    <xf numFmtId="183" fontId="2" fillId="0" borderId="0"/>
    <xf numFmtId="183" fontId="2" fillId="0" borderId="0"/>
    <xf numFmtId="0" fontId="2" fillId="0" borderId="0"/>
    <xf numFmtId="0" fontId="224" fillId="0" borderId="0">
      <alignment horizontal="left"/>
    </xf>
    <xf numFmtId="183" fontId="2" fillId="0" borderId="0"/>
    <xf numFmtId="0" fontId="18" fillId="0" borderId="0"/>
    <xf numFmtId="183" fontId="18" fillId="0" borderId="0"/>
    <xf numFmtId="183" fontId="2" fillId="0" borderId="0"/>
    <xf numFmtId="183" fontId="2" fillId="0" borderId="0"/>
    <xf numFmtId="0" fontId="2" fillId="0" borderId="0"/>
    <xf numFmtId="183" fontId="2" fillId="0" borderId="0"/>
    <xf numFmtId="0" fontId="2" fillId="0" borderId="0"/>
    <xf numFmtId="0" fontId="168" fillId="0" borderId="0"/>
    <xf numFmtId="183" fontId="31" fillId="0" borderId="0"/>
    <xf numFmtId="183" fontId="18" fillId="0" borderId="0"/>
    <xf numFmtId="0" fontId="18" fillId="0" borderId="0"/>
    <xf numFmtId="0" fontId="31" fillId="0" borderId="0"/>
    <xf numFmtId="0" fontId="76" fillId="0" borderId="0"/>
    <xf numFmtId="183" fontId="2" fillId="0" borderId="0"/>
    <xf numFmtId="183" fontId="2" fillId="0" borderId="0"/>
    <xf numFmtId="0" fontId="2" fillId="0" borderId="0"/>
    <xf numFmtId="168" fontId="2" fillId="0" borderId="0"/>
    <xf numFmtId="0" fontId="2" fillId="0" borderId="0"/>
    <xf numFmtId="0" fontId="2" fillId="0" borderId="0"/>
    <xf numFmtId="0" fontId="152" fillId="0" borderId="0"/>
    <xf numFmtId="0" fontId="152" fillId="0" borderId="0"/>
    <xf numFmtId="0" fontId="152" fillId="0" borderId="0"/>
    <xf numFmtId="0" fontId="2" fillId="0" borderId="0"/>
    <xf numFmtId="0" fontId="152" fillId="0" borderId="0"/>
    <xf numFmtId="0" fontId="152" fillId="0" borderId="0"/>
    <xf numFmtId="183" fontId="104" fillId="3" borderId="0">
      <protection locked="0"/>
    </xf>
    <xf numFmtId="183" fontId="105" fillId="3" borderId="0">
      <protection hidden="1"/>
    </xf>
    <xf numFmtId="183" fontId="2" fillId="33" borderId="16" applyNumberFormat="0" applyFont="0" applyAlignment="0" applyProtection="0"/>
    <xf numFmtId="183" fontId="2" fillId="33" borderId="16" applyNumberFormat="0" applyFont="0" applyAlignment="0" applyProtection="0"/>
    <xf numFmtId="0" fontId="2" fillId="33" borderId="16" applyNumberFormat="0" applyFont="0" applyAlignment="0" applyProtection="0"/>
    <xf numFmtId="0" fontId="59" fillId="33" borderId="65" applyNumberFormat="0" applyFont="0" applyAlignment="0" applyProtection="0"/>
    <xf numFmtId="183" fontId="37" fillId="12" borderId="16" applyNumberFormat="0" applyFont="0" applyAlignment="0" applyProtection="0"/>
    <xf numFmtId="183" fontId="2" fillId="57" borderId="0"/>
    <xf numFmtId="183" fontId="55" fillId="3" borderId="37" applyProtection="0">
      <alignment horizontal="center" wrapText="1"/>
      <protection locked="0"/>
    </xf>
    <xf numFmtId="183" fontId="106" fillId="3" borderId="32" applyProtection="0">
      <alignment horizontal="centerContinuous"/>
      <protection locked="0"/>
    </xf>
    <xf numFmtId="183" fontId="55" fillId="3" borderId="37" applyProtection="0">
      <alignment horizontal="center" wrapText="1"/>
      <protection locked="0"/>
    </xf>
    <xf numFmtId="183" fontId="106" fillId="3" borderId="32" applyProtection="0">
      <alignment horizontal="centerContinuous"/>
      <protection locked="0"/>
    </xf>
    <xf numFmtId="183" fontId="55" fillId="3" borderId="37" applyProtection="0">
      <alignment horizontal="center" wrapText="1"/>
      <protection locked="0"/>
    </xf>
    <xf numFmtId="183" fontId="106" fillId="3" borderId="32" applyProtection="0">
      <alignment horizontal="centerContinuous"/>
      <protection locked="0"/>
    </xf>
    <xf numFmtId="183" fontId="107" fillId="15" borderId="0" applyNumberFormat="0" applyBorder="0" applyAlignment="0" applyProtection="0"/>
    <xf numFmtId="183" fontId="108" fillId="0" borderId="38" applyNumberFormat="0" applyFill="0" applyAlignment="0" applyProtection="0"/>
    <xf numFmtId="0" fontId="142" fillId="72" borderId="25" applyNumberFormat="0" applyAlignment="0" applyProtection="0"/>
    <xf numFmtId="0" fontId="142" fillId="110" borderId="25" applyNumberFormat="0" applyAlignment="0" applyProtection="0"/>
    <xf numFmtId="9" fontId="2" fillId="0" borderId="0" applyFont="0" applyFill="0" applyBorder="0" applyAlignment="0" applyProtection="0"/>
    <xf numFmtId="183" fontId="109" fillId="37" borderId="13">
      <alignment horizontal="center" vertical="center"/>
    </xf>
    <xf numFmtId="183" fontId="39" fillId="58" borderId="0" applyNumberFormat="0" applyBorder="0" applyAlignment="0" applyProtection="0"/>
    <xf numFmtId="183" fontId="2" fillId="0" borderId="0"/>
    <xf numFmtId="4" fontId="76" fillId="56" borderId="65" applyNumberFormat="0" applyProtection="0">
      <alignment vertical="center"/>
    </xf>
    <xf numFmtId="183" fontId="2" fillId="0" borderId="0"/>
    <xf numFmtId="4" fontId="254" fillId="59" borderId="65" applyNumberFormat="0" applyProtection="0">
      <alignment vertical="center"/>
    </xf>
    <xf numFmtId="183" fontId="2" fillId="0" borderId="0"/>
    <xf numFmtId="4" fontId="76" fillId="59" borderId="65" applyNumberFormat="0" applyProtection="0">
      <alignment horizontal="left" vertical="center" indent="1"/>
    </xf>
    <xf numFmtId="183" fontId="110" fillId="59" borderId="40" applyNumberFormat="0" applyProtection="0">
      <alignment horizontal="left" vertical="top" indent="1"/>
    </xf>
    <xf numFmtId="183" fontId="110" fillId="56" borderId="40" applyNumberFormat="0" applyProtection="0">
      <alignment horizontal="left" vertical="top" indent="1"/>
    </xf>
    <xf numFmtId="183" fontId="2" fillId="0" borderId="0"/>
    <xf numFmtId="0" fontId="110" fillId="59" borderId="40" applyNumberFormat="0" applyProtection="0">
      <alignment horizontal="left" vertical="top" indent="1"/>
    </xf>
    <xf numFmtId="183" fontId="2" fillId="0" borderId="0"/>
    <xf numFmtId="4" fontId="167" fillId="64" borderId="0" applyNumberFormat="0" applyProtection="0">
      <alignment horizontal="left" vertical="center" indent="1"/>
    </xf>
    <xf numFmtId="183" fontId="2" fillId="0" borderId="0"/>
    <xf numFmtId="4" fontId="76" fillId="15" borderId="65" applyNumberFormat="0" applyProtection="0">
      <alignment horizontal="right" vertical="center"/>
    </xf>
    <xf numFmtId="183" fontId="2" fillId="0" borderId="0"/>
    <xf numFmtId="4" fontId="76" fillId="93" borderId="65" applyNumberFormat="0" applyProtection="0">
      <alignment horizontal="right" vertical="center"/>
    </xf>
    <xf numFmtId="183" fontId="2" fillId="0" borderId="0"/>
    <xf numFmtId="4" fontId="76" fillId="27" borderId="14" applyNumberFormat="0" applyProtection="0">
      <alignment horizontal="right" vertical="center"/>
    </xf>
    <xf numFmtId="183" fontId="2" fillId="0" borderId="0"/>
    <xf numFmtId="4" fontId="76" fillId="54" borderId="65" applyNumberFormat="0" applyProtection="0">
      <alignment horizontal="right" vertical="center"/>
    </xf>
    <xf numFmtId="183" fontId="2" fillId="0" borderId="0"/>
    <xf numFmtId="4" fontId="76" fillId="61" borderId="65" applyNumberFormat="0" applyProtection="0">
      <alignment horizontal="right" vertical="center"/>
    </xf>
    <xf numFmtId="183" fontId="2" fillId="0" borderId="0"/>
    <xf numFmtId="4" fontId="76" fillId="35" borderId="65" applyNumberFormat="0" applyProtection="0">
      <alignment horizontal="right" vertical="center"/>
    </xf>
    <xf numFmtId="183" fontId="2" fillId="0" borderId="0"/>
    <xf numFmtId="4" fontId="76" fillId="17" borderId="65" applyNumberFormat="0" applyProtection="0">
      <alignment horizontal="right" vertical="center"/>
    </xf>
    <xf numFmtId="183" fontId="2" fillId="0" borderId="0"/>
    <xf numFmtId="4" fontId="76" fillId="55" borderId="65" applyNumberFormat="0" applyProtection="0">
      <alignment horizontal="right" vertical="center"/>
    </xf>
    <xf numFmtId="183" fontId="2" fillId="0" borderId="0"/>
    <xf numFmtId="4" fontId="76" fillId="62" borderId="65" applyNumberFormat="0" applyProtection="0">
      <alignment horizontal="right" vertical="center"/>
    </xf>
    <xf numFmtId="183" fontId="2" fillId="0" borderId="0"/>
    <xf numFmtId="4" fontId="76" fillId="63" borderId="14" applyNumberFormat="0" applyProtection="0">
      <alignment horizontal="left" vertical="center" indent="1"/>
    </xf>
    <xf numFmtId="183" fontId="2" fillId="0" borderId="0"/>
    <xf numFmtId="0" fontId="2" fillId="0" borderId="0"/>
    <xf numFmtId="183" fontId="2" fillId="0" borderId="0"/>
    <xf numFmtId="4" fontId="37" fillId="16" borderId="14" applyNumberFormat="0" applyProtection="0">
      <alignment horizontal="left" vertical="center" indent="1"/>
    </xf>
    <xf numFmtId="4" fontId="112" fillId="16" borderId="0" applyNumberFormat="0" applyProtection="0">
      <alignment horizontal="left" vertical="center" indent="1"/>
    </xf>
    <xf numFmtId="183" fontId="2" fillId="0" borderId="0"/>
    <xf numFmtId="4" fontId="76" fillId="10" borderId="65" applyNumberFormat="0" applyProtection="0">
      <alignment horizontal="right" vertical="center"/>
    </xf>
    <xf numFmtId="4" fontId="22" fillId="65" borderId="40" applyNumberFormat="0" applyProtection="0">
      <alignment horizontal="right" vertical="center"/>
    </xf>
    <xf numFmtId="4" fontId="22" fillId="65" borderId="0" applyNumberFormat="0" applyProtection="0">
      <alignment horizontal="left" vertical="center" indent="1"/>
    </xf>
    <xf numFmtId="0" fontId="2" fillId="0" borderId="0"/>
    <xf numFmtId="183" fontId="2" fillId="0" borderId="0"/>
    <xf numFmtId="4" fontId="76" fillId="41" borderId="14" applyNumberFormat="0" applyProtection="0">
      <alignment horizontal="left" vertical="center" indent="1"/>
    </xf>
    <xf numFmtId="4" fontId="76" fillId="41" borderId="14" applyNumberFormat="0" applyProtection="0">
      <alignment horizontal="left" vertical="center" indent="1"/>
    </xf>
    <xf numFmtId="4" fontId="22" fillId="41" borderId="0" applyNumberFormat="0" applyProtection="0">
      <alignment horizontal="left" vertical="center" indent="1"/>
    </xf>
    <xf numFmtId="4" fontId="76" fillId="10" borderId="14" applyNumberFormat="0" applyProtection="0">
      <alignment horizontal="left" vertical="center" indent="1"/>
    </xf>
    <xf numFmtId="183" fontId="2" fillId="0" borderId="0"/>
    <xf numFmtId="4" fontId="22" fillId="64" borderId="0" applyNumberFormat="0" applyProtection="0">
      <alignment horizontal="left" vertical="center" indent="1"/>
    </xf>
    <xf numFmtId="4" fontId="76" fillId="10" borderId="14" applyNumberFormat="0" applyProtection="0">
      <alignment horizontal="left" vertical="center" indent="1"/>
    </xf>
    <xf numFmtId="4" fontId="22" fillId="85" borderId="25" applyNumberFormat="0" applyProtection="0">
      <alignment horizontal="left" vertical="center" indent="1"/>
    </xf>
    <xf numFmtId="183" fontId="2" fillId="64" borderId="40" applyNumberFormat="0" applyProtection="0">
      <alignment horizontal="left" vertical="center" indent="1"/>
    </xf>
    <xf numFmtId="183" fontId="2" fillId="16" borderId="40" applyNumberFormat="0" applyProtection="0">
      <alignment horizontal="left" vertical="center" indent="1"/>
    </xf>
    <xf numFmtId="183" fontId="2" fillId="16" borderId="40" applyNumberFormat="0" applyProtection="0">
      <alignment horizontal="left" vertical="center" indent="1"/>
    </xf>
    <xf numFmtId="183" fontId="2" fillId="0" borderId="0"/>
    <xf numFmtId="0" fontId="2" fillId="64" borderId="40" applyNumberFormat="0" applyProtection="0">
      <alignment horizontal="left" vertical="center" indent="1"/>
    </xf>
    <xf numFmtId="0" fontId="2" fillId="16" borderId="40" applyNumberFormat="0" applyProtection="0">
      <alignment horizontal="left" vertical="center" indent="1"/>
    </xf>
    <xf numFmtId="183" fontId="2" fillId="64" borderId="40" applyNumberFormat="0" applyProtection="0">
      <alignment horizontal="left" vertical="top" indent="1"/>
    </xf>
    <xf numFmtId="183" fontId="2" fillId="16" borderId="40" applyNumberFormat="0" applyProtection="0">
      <alignment horizontal="left" vertical="top" indent="1"/>
    </xf>
    <xf numFmtId="183" fontId="2" fillId="16" borderId="40" applyNumberFormat="0" applyProtection="0">
      <alignment horizontal="left" vertical="top" indent="1"/>
    </xf>
    <xf numFmtId="183" fontId="2" fillId="0" borderId="0"/>
    <xf numFmtId="0" fontId="2" fillId="64" borderId="40" applyNumberFormat="0" applyProtection="0">
      <alignment horizontal="left" vertical="top" indent="1"/>
    </xf>
    <xf numFmtId="0" fontId="2" fillId="0" borderId="0"/>
    <xf numFmtId="0" fontId="59" fillId="16" borderId="40" applyNumberFormat="0" applyProtection="0">
      <alignment horizontal="left" vertical="top" indent="1"/>
    </xf>
    <xf numFmtId="183" fontId="2" fillId="60" borderId="40" applyNumberFormat="0" applyProtection="0">
      <alignment horizontal="left" vertical="center" indent="1"/>
    </xf>
    <xf numFmtId="183" fontId="2" fillId="10" borderId="40" applyNumberFormat="0" applyProtection="0">
      <alignment horizontal="left" vertical="center" indent="1"/>
    </xf>
    <xf numFmtId="183" fontId="2" fillId="10" borderId="40" applyNumberFormat="0" applyProtection="0">
      <alignment horizontal="left" vertical="center" indent="1"/>
    </xf>
    <xf numFmtId="183" fontId="2" fillId="0" borderId="0"/>
    <xf numFmtId="0" fontId="2" fillId="60" borderId="40" applyNumberFormat="0" applyProtection="0">
      <alignment horizontal="left" vertical="center" indent="1"/>
    </xf>
    <xf numFmtId="0" fontId="2" fillId="0" borderId="0"/>
    <xf numFmtId="0" fontId="2" fillId="10" borderId="40" applyNumberFormat="0" applyProtection="0">
      <alignment horizontal="left" vertical="center" indent="1"/>
    </xf>
    <xf numFmtId="183" fontId="2" fillId="60" borderId="40" applyNumberFormat="0" applyProtection="0">
      <alignment horizontal="left" vertical="top" indent="1"/>
    </xf>
    <xf numFmtId="183" fontId="2" fillId="10" borderId="40" applyNumberFormat="0" applyProtection="0">
      <alignment horizontal="left" vertical="top" indent="1"/>
    </xf>
    <xf numFmtId="183" fontId="2" fillId="10" borderId="40" applyNumberFormat="0" applyProtection="0">
      <alignment horizontal="left" vertical="top" indent="1"/>
    </xf>
    <xf numFmtId="183" fontId="2" fillId="0" borderId="0"/>
    <xf numFmtId="0" fontId="2" fillId="60" borderId="40" applyNumberFormat="0" applyProtection="0">
      <alignment horizontal="left" vertical="top" indent="1"/>
    </xf>
    <xf numFmtId="0" fontId="2" fillId="0" borderId="0"/>
    <xf numFmtId="183" fontId="2" fillId="65" borderId="40" applyNumberFormat="0" applyProtection="0">
      <alignment horizontal="left" vertical="center" indent="1"/>
    </xf>
    <xf numFmtId="183" fontId="2" fillId="14" borderId="40" applyNumberFormat="0" applyProtection="0">
      <alignment horizontal="left" vertical="center" indent="1"/>
    </xf>
    <xf numFmtId="183" fontId="2" fillId="14" borderId="40" applyNumberFormat="0" applyProtection="0">
      <alignment horizontal="left" vertical="center" indent="1"/>
    </xf>
    <xf numFmtId="183" fontId="2" fillId="0" borderId="0"/>
    <xf numFmtId="0" fontId="2" fillId="65" borderId="40" applyNumberFormat="0" applyProtection="0">
      <alignment horizontal="left" vertical="center" indent="1"/>
    </xf>
    <xf numFmtId="0" fontId="2" fillId="0" borderId="0"/>
    <xf numFmtId="0" fontId="2" fillId="14" borderId="40" applyNumberFormat="0" applyProtection="0">
      <alignment horizontal="left" vertical="center" indent="1"/>
    </xf>
    <xf numFmtId="183" fontId="2" fillId="65" borderId="40" applyNumberFormat="0" applyProtection="0">
      <alignment horizontal="left" vertical="top" indent="1"/>
    </xf>
    <xf numFmtId="183" fontId="2" fillId="14" borderId="40" applyNumberFormat="0" applyProtection="0">
      <alignment horizontal="left" vertical="top" indent="1"/>
    </xf>
    <xf numFmtId="183" fontId="2" fillId="14" borderId="40" applyNumberFormat="0" applyProtection="0">
      <alignment horizontal="left" vertical="top" indent="1"/>
    </xf>
    <xf numFmtId="183" fontId="2" fillId="0" borderId="0"/>
    <xf numFmtId="0" fontId="2" fillId="65" borderId="40" applyNumberFormat="0" applyProtection="0">
      <alignment horizontal="left" vertical="top" indent="1"/>
    </xf>
    <xf numFmtId="0" fontId="2" fillId="0" borderId="0"/>
    <xf numFmtId="183" fontId="2" fillId="66" borderId="40" applyNumberFormat="0" applyProtection="0">
      <alignment horizontal="left" vertical="center" indent="1"/>
    </xf>
    <xf numFmtId="183" fontId="2" fillId="41" borderId="40" applyNumberFormat="0" applyProtection="0">
      <alignment horizontal="left" vertical="center" indent="1"/>
    </xf>
    <xf numFmtId="183" fontId="2" fillId="41" borderId="40" applyNumberFormat="0" applyProtection="0">
      <alignment horizontal="left" vertical="center" indent="1"/>
    </xf>
    <xf numFmtId="183" fontId="2" fillId="0" borderId="0"/>
    <xf numFmtId="0" fontId="2" fillId="66" borderId="40" applyNumberFormat="0" applyProtection="0">
      <alignment horizontal="left" vertical="center" indent="1"/>
    </xf>
    <xf numFmtId="0" fontId="2" fillId="0" borderId="0"/>
    <xf numFmtId="0" fontId="2" fillId="41" borderId="40" applyNumberFormat="0" applyProtection="0">
      <alignment horizontal="left" vertical="center" indent="1"/>
    </xf>
    <xf numFmtId="183" fontId="2" fillId="66" borderId="40" applyNumberFormat="0" applyProtection="0">
      <alignment horizontal="left" vertical="top" indent="1"/>
    </xf>
    <xf numFmtId="183" fontId="2" fillId="41" borderId="40" applyNumberFormat="0" applyProtection="0">
      <alignment horizontal="left" vertical="top" indent="1"/>
    </xf>
    <xf numFmtId="183" fontId="2" fillId="41" borderId="40" applyNumberFormat="0" applyProtection="0">
      <alignment horizontal="left" vertical="top" indent="1"/>
    </xf>
    <xf numFmtId="183" fontId="2" fillId="0" borderId="0"/>
    <xf numFmtId="0" fontId="2" fillId="66" borderId="40" applyNumberFormat="0" applyProtection="0">
      <alignment horizontal="left" vertical="top" indent="1"/>
    </xf>
    <xf numFmtId="0" fontId="2" fillId="0" borderId="0"/>
    <xf numFmtId="183" fontId="2" fillId="0" borderId="0"/>
    <xf numFmtId="183" fontId="2" fillId="13" borderId="1" applyNumberFormat="0">
      <protection locked="0"/>
    </xf>
    <xf numFmtId="183" fontId="2" fillId="13" borderId="1" applyNumberFormat="0">
      <protection locked="0"/>
    </xf>
    <xf numFmtId="183" fontId="113" fillId="16" borderId="42" applyBorder="0"/>
    <xf numFmtId="183" fontId="2" fillId="0" borderId="0"/>
    <xf numFmtId="4" fontId="256" fillId="12" borderId="40" applyNumberFormat="0" applyProtection="0">
      <alignment vertical="center"/>
    </xf>
    <xf numFmtId="183" fontId="2" fillId="0" borderId="0"/>
    <xf numFmtId="4" fontId="254" fillId="50" borderId="1" applyNumberFormat="0" applyProtection="0">
      <alignment vertical="center"/>
    </xf>
    <xf numFmtId="183" fontId="2" fillId="0" borderId="0"/>
    <xf numFmtId="4" fontId="256" fillId="18" borderId="40" applyNumberFormat="0" applyProtection="0">
      <alignment horizontal="left" vertical="center" indent="1"/>
    </xf>
    <xf numFmtId="183" fontId="45" fillId="50" borderId="40" applyNumberFormat="0" applyProtection="0">
      <alignment horizontal="left" vertical="top" indent="1"/>
    </xf>
    <xf numFmtId="183" fontId="45" fillId="12" borderId="40" applyNumberFormat="0" applyProtection="0">
      <alignment horizontal="left" vertical="top" indent="1"/>
    </xf>
    <xf numFmtId="183" fontId="2" fillId="0" borderId="0"/>
    <xf numFmtId="0" fontId="45" fillId="50" borderId="40" applyNumberFormat="0" applyProtection="0">
      <alignment horizontal="left" vertical="top" indent="1"/>
    </xf>
    <xf numFmtId="4" fontId="45" fillId="87" borderId="25" applyNumberFormat="0" applyProtection="0">
      <alignment horizontal="right" vertical="center"/>
    </xf>
    <xf numFmtId="4" fontId="22" fillId="66" borderId="40" applyNumberFormat="0" applyProtection="0">
      <alignment horizontal="right" vertical="center"/>
    </xf>
    <xf numFmtId="0" fontId="2" fillId="0" borderId="0"/>
    <xf numFmtId="183" fontId="2" fillId="0" borderId="0"/>
    <xf numFmtId="4" fontId="112" fillId="65" borderId="40" applyNumberFormat="0" applyProtection="0">
      <alignment horizontal="left" vertical="center" indent="1"/>
    </xf>
    <xf numFmtId="4" fontId="76" fillId="32" borderId="65" applyNumberFormat="0" applyProtection="0">
      <alignment horizontal="left" vertical="center" indent="1"/>
    </xf>
    <xf numFmtId="4" fontId="150" fillId="65" borderId="40" applyNumberFormat="0" applyProtection="0">
      <alignment horizontal="left" vertical="center" indent="1"/>
    </xf>
    <xf numFmtId="183" fontId="45" fillId="60" borderId="40" applyNumberFormat="0" applyProtection="0">
      <alignment horizontal="left" vertical="top" indent="1"/>
    </xf>
    <xf numFmtId="183" fontId="45" fillId="10" borderId="40" applyNumberFormat="0" applyProtection="0">
      <alignment horizontal="left" vertical="top" indent="1"/>
    </xf>
    <xf numFmtId="183" fontId="2" fillId="0" borderId="0"/>
    <xf numFmtId="0" fontId="45" fillId="60" borderId="40" applyNumberFormat="0" applyProtection="0">
      <alignment horizontal="left" vertical="top" indent="1"/>
    </xf>
    <xf numFmtId="0" fontId="256" fillId="10" borderId="40" applyNumberFormat="0" applyProtection="0">
      <alignment horizontal="left" vertical="top" indent="1"/>
    </xf>
    <xf numFmtId="183" fontId="2" fillId="0" borderId="0"/>
    <xf numFmtId="4" fontId="115" fillId="60" borderId="63" applyNumberFormat="0" applyProtection="0">
      <alignment horizontal="left" vertical="center" indent="1"/>
    </xf>
    <xf numFmtId="4" fontId="257" fillId="67" borderId="14" applyNumberFormat="0" applyProtection="0">
      <alignment horizontal="left" vertical="center" indent="1"/>
    </xf>
    <xf numFmtId="0" fontId="261" fillId="0" borderId="0"/>
    <xf numFmtId="183" fontId="76" fillId="68" borderId="1"/>
    <xf numFmtId="183" fontId="2" fillId="0" borderId="0"/>
    <xf numFmtId="4" fontId="258" fillId="13" borderId="65" applyNumberFormat="0" applyProtection="0">
      <alignment horizontal="right" vertical="center"/>
    </xf>
    <xf numFmtId="183" fontId="117" fillId="69" borderId="0"/>
    <xf numFmtId="183" fontId="118" fillId="69" borderId="0"/>
    <xf numFmtId="183" fontId="119" fillId="69" borderId="43"/>
    <xf numFmtId="183" fontId="119" fillId="69" borderId="0"/>
    <xf numFmtId="183" fontId="117" fillId="2" borderId="43">
      <protection locked="0"/>
    </xf>
    <xf numFmtId="183" fontId="117" fillId="69" borderId="0"/>
    <xf numFmtId="183" fontId="120" fillId="47" borderId="0"/>
    <xf numFmtId="183" fontId="120" fillId="70" borderId="0"/>
    <xf numFmtId="183" fontId="120" fillId="71" borderId="0"/>
    <xf numFmtId="183" fontId="102" fillId="19" borderId="0" applyNumberFormat="0" applyBorder="0" applyAlignment="0" applyProtection="0"/>
    <xf numFmtId="183" fontId="121" fillId="0" borderId="0" applyNumberFormat="0" applyFill="0" applyBorder="0" applyAlignment="0" applyProtection="0"/>
    <xf numFmtId="183" fontId="2" fillId="0" borderId="0"/>
    <xf numFmtId="183" fontId="2" fillId="0" borderId="0"/>
    <xf numFmtId="183" fontId="125" fillId="72" borderId="0"/>
    <xf numFmtId="183" fontId="125" fillId="72" borderId="0"/>
    <xf numFmtId="183" fontId="125" fillId="72" borderId="0"/>
    <xf numFmtId="183" fontId="125" fillId="72" borderId="0"/>
    <xf numFmtId="183" fontId="125" fillId="72" borderId="0"/>
    <xf numFmtId="183" fontId="125" fillId="72" borderId="0"/>
    <xf numFmtId="183" fontId="125" fillId="72" borderId="0"/>
    <xf numFmtId="183" fontId="125" fillId="72" borderId="0"/>
    <xf numFmtId="183" fontId="62" fillId="0" borderId="0" applyNumberFormat="0" applyFill="0" applyBorder="0" applyProtection="0">
      <alignment horizontal="center"/>
    </xf>
    <xf numFmtId="183" fontId="126" fillId="0" borderId="0" applyNumberFormat="0" applyFill="0" applyBorder="0" applyProtection="0">
      <alignment horizontal="center"/>
    </xf>
    <xf numFmtId="183" fontId="127" fillId="0" borderId="0"/>
    <xf numFmtId="183" fontId="42" fillId="0" borderId="44" applyNumberFormat="0" applyAlignment="0" applyProtection="0"/>
    <xf numFmtId="183" fontId="2" fillId="0" borderId="0" applyNumberFormat="0" applyFont="0" applyAlignment="0" applyProtection="0"/>
    <xf numFmtId="183" fontId="128" fillId="0" borderId="44" applyNumberFormat="0" applyAlignment="0" applyProtection="0">
      <alignment horizontal="left" vertical="top"/>
    </xf>
    <xf numFmtId="183" fontId="129" fillId="0" borderId="0" applyNumberFormat="0" applyProtection="0">
      <alignment horizontal="left" vertical="top"/>
    </xf>
    <xf numFmtId="183" fontId="2" fillId="0" borderId="0" applyNumberFormat="0" applyFont="0" applyAlignment="0" applyProtection="0"/>
    <xf numFmtId="183" fontId="129" fillId="0" borderId="0" applyNumberFormat="0" applyFill="0" applyBorder="0" applyProtection="0"/>
    <xf numFmtId="183" fontId="130" fillId="0" borderId="0" applyNumberFormat="0" applyFill="0" applyBorder="0" applyProtection="0">
      <alignment vertical="top"/>
    </xf>
    <xf numFmtId="183" fontId="131" fillId="0" borderId="21" applyNumberFormat="0" applyProtection="0">
      <alignment horizontal="left" vertical="top"/>
    </xf>
    <xf numFmtId="183" fontId="131" fillId="0" borderId="21" applyNumberFormat="0" applyProtection="0">
      <alignment horizontal="right" vertical="top"/>
    </xf>
    <xf numFmtId="183" fontId="128" fillId="0" borderId="0" applyNumberFormat="0" applyProtection="0">
      <alignment horizontal="left" vertical="top"/>
    </xf>
    <xf numFmtId="183" fontId="128" fillId="0" borderId="0" applyNumberFormat="0" applyProtection="0">
      <alignment horizontal="right" vertical="top"/>
    </xf>
    <xf numFmtId="183" fontId="42" fillId="0" borderId="0" applyNumberFormat="0" applyProtection="0">
      <alignment horizontal="left" vertical="top"/>
    </xf>
    <xf numFmtId="183" fontId="42" fillId="0" borderId="0" applyNumberFormat="0" applyProtection="0">
      <alignment horizontal="right" vertical="top"/>
    </xf>
    <xf numFmtId="183" fontId="2" fillId="0" borderId="45" applyNumberFormat="0" applyFont="0" applyAlignment="0" applyProtection="0"/>
    <xf numFmtId="183" fontId="2" fillId="0" borderId="46" applyNumberFormat="0" applyFont="0" applyAlignment="0" applyProtection="0"/>
    <xf numFmtId="183" fontId="2" fillId="0" borderId="47" applyNumberFormat="0" applyFont="0" applyAlignment="0" applyProtection="0"/>
    <xf numFmtId="183" fontId="128" fillId="0" borderId="21" applyNumberFormat="0" applyFill="0" applyAlignment="0" applyProtection="0"/>
    <xf numFmtId="183" fontId="42" fillId="0" borderId="48" applyNumberFormat="0" applyFont="0" applyFill="0" applyAlignment="0" applyProtection="0">
      <alignment horizontal="left" vertical="top"/>
    </xf>
    <xf numFmtId="183" fontId="128" fillId="0" borderId="6" applyNumberFormat="0" applyFill="0" applyAlignment="0" applyProtection="0">
      <alignment vertical="top"/>
    </xf>
    <xf numFmtId="183" fontId="133" fillId="13" borderId="4" applyNumberFormat="0" applyAlignment="0" applyProtection="0"/>
    <xf numFmtId="9" fontId="61" fillId="0" borderId="0" applyFont="0" applyFill="0" applyBorder="0" applyAlignment="0" applyProtection="0"/>
    <xf numFmtId="183" fontId="136" fillId="3" borderId="7">
      <alignment horizontal="center"/>
    </xf>
    <xf numFmtId="183" fontId="140" fillId="0" borderId="0" applyNumberFormat="0" applyFill="0" applyBorder="0" applyAlignment="0" applyProtection="0"/>
    <xf numFmtId="0" fontId="164" fillId="0" borderId="0" applyNumberFormat="0" applyFill="0" applyBorder="0" applyAlignment="0" applyProtection="0"/>
    <xf numFmtId="183" fontId="63" fillId="0" borderId="52" applyNumberFormat="0" applyFill="0" applyAlignment="0" applyProtection="0"/>
    <xf numFmtId="0" fontId="63" fillId="0" borderId="57" applyNumberFormat="0" applyFill="0" applyAlignment="0" applyProtection="0"/>
    <xf numFmtId="0" fontId="231" fillId="0" borderId="68">
      <protection locked="0"/>
    </xf>
    <xf numFmtId="183" fontId="141" fillId="0" borderId="53" applyNumberFormat="0" applyFill="0" applyBorder="0" applyAlignment="0" applyProtection="0">
      <alignment vertical="center"/>
    </xf>
    <xf numFmtId="183" fontId="142" fillId="18" borderId="25" applyNumberFormat="0" applyAlignment="0" applyProtection="0"/>
    <xf numFmtId="183" fontId="85" fillId="3" borderId="7"/>
    <xf numFmtId="183" fontId="143" fillId="0" borderId="0" applyNumberFormat="0" applyFill="0" applyBorder="0" applyAlignment="0" applyProtection="0"/>
    <xf numFmtId="183" fontId="144" fillId="0" borderId="0" applyNumberFormat="0" applyFill="0" applyBorder="0" applyAlignment="0" applyProtection="0"/>
    <xf numFmtId="0" fontId="144" fillId="0" borderId="0" applyNumberFormat="0" applyFill="0" applyBorder="0" applyAlignment="0" applyProtection="0"/>
    <xf numFmtId="0" fontId="259" fillId="0" borderId="0" applyNumberFormat="0" applyFill="0" applyBorder="0" applyAlignment="0" applyProtection="0"/>
    <xf numFmtId="183" fontId="2" fillId="13" borderId="0"/>
    <xf numFmtId="183" fontId="18" fillId="0" borderId="0"/>
    <xf numFmtId="183" fontId="26" fillId="0" borderId="0" applyNumberFormat="0" applyFont="0" applyFill="0" applyBorder="0" applyProtection="0">
      <alignment vertical="top" wrapText="1"/>
    </xf>
    <xf numFmtId="183" fontId="32" fillId="0" borderId="0" applyNumberFormat="0" applyFont="0" applyFill="0" applyBorder="0" applyProtection="0">
      <alignment vertical="top" wrapText="1"/>
    </xf>
    <xf numFmtId="183" fontId="32" fillId="0" borderId="1" applyNumberFormat="0" applyFont="0" applyFill="0" applyProtection="0">
      <alignment horizontal="distributed" vertical="center" wrapText="1" justifyLastLine="1"/>
    </xf>
    <xf numFmtId="183" fontId="146" fillId="0" borderId="0">
      <alignment wrapText="1"/>
    </xf>
    <xf numFmtId="165" fontId="31" fillId="0" borderId="0" applyFont="0" applyFill="0" applyBorder="0" applyAlignment="0" applyProtection="0"/>
    <xf numFmtId="183" fontId="18" fillId="0" borderId="0"/>
    <xf numFmtId="183" fontId="26" fillId="0" borderId="0" applyNumberFormat="0" applyFont="0" applyFill="0" applyBorder="0" applyProtection="0">
      <alignment vertical="center"/>
    </xf>
    <xf numFmtId="183" fontId="2" fillId="66" borderId="40" applyNumberFormat="0" applyProtection="0">
      <alignment horizontal="left" vertical="center" indent="1"/>
    </xf>
    <xf numFmtId="183" fontId="2" fillId="65" borderId="40" applyNumberFormat="0" applyProtection="0">
      <alignment horizontal="left" vertical="center" indent="1"/>
    </xf>
    <xf numFmtId="183" fontId="2" fillId="60" borderId="40" applyNumberFormat="0" applyProtection="0">
      <alignment horizontal="left" vertical="center" indent="1"/>
    </xf>
    <xf numFmtId="183" fontId="2" fillId="64" borderId="40" applyNumberFormat="0" applyProtection="0">
      <alignment horizontal="left" vertical="center" indent="1"/>
    </xf>
    <xf numFmtId="183" fontId="106" fillId="3" borderId="32" applyProtection="0">
      <alignment horizontal="centerContinuous"/>
      <protection locked="0"/>
    </xf>
    <xf numFmtId="183" fontId="55" fillId="3" borderId="37" applyProtection="0">
      <alignment horizontal="center" wrapText="1"/>
      <protection locked="0"/>
    </xf>
    <xf numFmtId="183" fontId="106" fillId="3" borderId="32" applyProtection="0">
      <alignment horizontal="centerContinuous"/>
      <protection locked="0"/>
    </xf>
    <xf numFmtId="183" fontId="55" fillId="3" borderId="37" applyProtection="0">
      <alignment horizontal="center" wrapText="1"/>
      <protection locked="0"/>
    </xf>
    <xf numFmtId="183" fontId="106" fillId="3" borderId="32" applyProtection="0">
      <alignment horizontal="centerContinuous"/>
      <protection locked="0"/>
    </xf>
    <xf numFmtId="183" fontId="55" fillId="3" borderId="37" applyProtection="0">
      <alignment horizontal="center" wrapText="1"/>
      <protection locked="0"/>
    </xf>
    <xf numFmtId="183" fontId="106" fillId="3" borderId="32" applyProtection="0">
      <alignment horizontal="centerContinuous"/>
      <protection locked="0"/>
    </xf>
    <xf numFmtId="183" fontId="55" fillId="3" borderId="37" applyProtection="0">
      <alignment horizontal="center" wrapText="1"/>
      <protection locked="0"/>
    </xf>
    <xf numFmtId="183" fontId="106" fillId="3" borderId="32" applyProtection="0">
      <alignment horizontal="centerContinuous"/>
      <protection locked="0"/>
    </xf>
    <xf numFmtId="183" fontId="55" fillId="3" borderId="37" applyProtection="0">
      <alignment horizontal="center" wrapText="1"/>
      <protection locked="0"/>
    </xf>
    <xf numFmtId="183" fontId="106" fillId="3" borderId="32" applyProtection="0">
      <alignment horizontal="centerContinuous"/>
      <protection locked="0"/>
    </xf>
    <xf numFmtId="183" fontId="55" fillId="3" borderId="37" applyProtection="0">
      <alignment horizontal="center" wrapText="1"/>
      <protection locked="0"/>
    </xf>
    <xf numFmtId="183" fontId="60" fillId="0" borderId="1" applyNumberFormat="0" applyFill="0" applyBorder="0" applyAlignment="0" applyProtection="0">
      <alignment horizontal="right"/>
    </xf>
    <xf numFmtId="183" fontId="60" fillId="0" borderId="1" applyNumberFormat="0" applyFill="0" applyBorder="0" applyAlignment="0" applyProtection="0">
      <alignment horizontal="right"/>
    </xf>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183" fontId="2" fillId="0" borderId="0"/>
    <xf numFmtId="183" fontId="2" fillId="0" borderId="0"/>
    <xf numFmtId="0" fontId="76" fillId="0" borderId="0"/>
    <xf numFmtId="0" fontId="76" fillId="0" borderId="0"/>
    <xf numFmtId="183" fontId="18" fillId="0" borderId="0"/>
    <xf numFmtId="183" fontId="31" fillId="0" borderId="0"/>
    <xf numFmtId="0" fontId="168" fillId="0" borderId="0"/>
    <xf numFmtId="183" fontId="31" fillId="0" borderId="0"/>
    <xf numFmtId="0" fontId="168" fillId="0" borderId="0"/>
    <xf numFmtId="183" fontId="2" fillId="0" borderId="0"/>
    <xf numFmtId="0" fontId="2" fillId="0" borderId="0"/>
    <xf numFmtId="183" fontId="2" fillId="0" borderId="0"/>
    <xf numFmtId="0" fontId="2" fillId="0" borderId="0"/>
    <xf numFmtId="0" fontId="224" fillId="0" borderId="0">
      <alignment horizontal="left"/>
    </xf>
    <xf numFmtId="0" fontId="2" fillId="0" borderId="0"/>
    <xf numFmtId="0" fontId="2" fillId="0" borderId="0"/>
    <xf numFmtId="0" fontId="37" fillId="0" borderId="0"/>
    <xf numFmtId="0" fontId="37" fillId="0" borderId="0"/>
    <xf numFmtId="0" fontId="2" fillId="0" borderId="0"/>
    <xf numFmtId="0" fontId="2" fillId="0" borderId="0"/>
    <xf numFmtId="0" fontId="2" fillId="0" borderId="0"/>
    <xf numFmtId="0" fontId="2" fillId="0" borderId="0"/>
    <xf numFmtId="0" fontId="2" fillId="0" borderId="0"/>
    <xf numFmtId="0" fontId="2" fillId="0" borderId="0"/>
    <xf numFmtId="0" fontId="152" fillId="0" borderId="0"/>
    <xf numFmtId="0" fontId="152" fillId="0" borderId="0"/>
    <xf numFmtId="0" fontId="152" fillId="0" borderId="0"/>
    <xf numFmtId="0" fontId="15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xf numFmtId="0" fontId="37" fillId="0" borderId="0"/>
    <xf numFmtId="0" fontId="2" fillId="0" borderId="0"/>
    <xf numFmtId="0" fontId="2" fillId="0" borderId="0"/>
    <xf numFmtId="0" fontId="224" fillId="0" borderId="0">
      <alignment horizontal="left"/>
    </xf>
    <xf numFmtId="0" fontId="224" fillId="0" borderId="0">
      <alignment horizontal="left"/>
    </xf>
    <xf numFmtId="0" fontId="2" fillId="0" borderId="0"/>
    <xf numFmtId="183" fontId="2" fillId="0" borderId="0"/>
    <xf numFmtId="0" fontId="2" fillId="0" borderId="0"/>
    <xf numFmtId="183" fontId="2" fillId="0" borderId="0"/>
    <xf numFmtId="0" fontId="168" fillId="0" borderId="0"/>
    <xf numFmtId="183" fontId="31" fillId="0" borderId="0"/>
    <xf numFmtId="0" fontId="168" fillId="0" borderId="0"/>
    <xf numFmtId="183" fontId="31" fillId="0" borderId="0"/>
    <xf numFmtId="183" fontId="18" fillId="0" borderId="0"/>
    <xf numFmtId="0" fontId="76" fillId="0" borderId="0"/>
    <xf numFmtId="0" fontId="76" fillId="0" borderId="0"/>
    <xf numFmtId="183" fontId="2" fillId="0" borderId="0"/>
    <xf numFmtId="183" fontId="2" fillId="0" borderId="0"/>
    <xf numFmtId="183"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60" fillId="0" borderId="1" applyNumberFormat="0" applyFill="0" applyBorder="0" applyAlignment="0" applyProtection="0">
      <alignment horizontal="right"/>
    </xf>
    <xf numFmtId="183" fontId="60" fillId="0" borderId="1" applyNumberFormat="0" applyFill="0" applyBorder="0" applyAlignment="0" applyProtection="0">
      <alignment horizontal="right"/>
    </xf>
    <xf numFmtId="183" fontId="55" fillId="3" borderId="37" applyProtection="0">
      <alignment horizontal="center" wrapText="1"/>
      <protection locked="0"/>
    </xf>
    <xf numFmtId="183" fontId="106" fillId="3" borderId="32" applyProtection="0">
      <alignment horizontal="centerContinuous"/>
      <protection locked="0"/>
    </xf>
    <xf numFmtId="183" fontId="55" fillId="3" borderId="37" applyProtection="0">
      <alignment horizontal="center" wrapText="1"/>
      <protection locked="0"/>
    </xf>
    <xf numFmtId="183" fontId="106" fillId="3" borderId="32" applyProtection="0">
      <alignment horizontal="centerContinuous"/>
      <protection locked="0"/>
    </xf>
    <xf numFmtId="183" fontId="55" fillId="3" borderId="37" applyProtection="0">
      <alignment horizontal="center" wrapText="1"/>
      <protection locked="0"/>
    </xf>
    <xf numFmtId="183" fontId="106" fillId="3" borderId="32" applyProtection="0">
      <alignment horizontal="centerContinuous"/>
      <protection locked="0"/>
    </xf>
    <xf numFmtId="183" fontId="55" fillId="3" borderId="37" applyProtection="0">
      <alignment horizontal="center" wrapText="1"/>
      <protection locked="0"/>
    </xf>
    <xf numFmtId="183" fontId="106" fillId="3" borderId="32" applyProtection="0">
      <alignment horizontal="centerContinuous"/>
      <protection locked="0"/>
    </xf>
    <xf numFmtId="183" fontId="55" fillId="3" borderId="37" applyProtection="0">
      <alignment horizontal="center" wrapText="1"/>
      <protection locked="0"/>
    </xf>
    <xf numFmtId="183" fontId="106" fillId="3" borderId="32" applyProtection="0">
      <alignment horizontal="centerContinuous"/>
      <protection locked="0"/>
    </xf>
    <xf numFmtId="183" fontId="55" fillId="3" borderId="37" applyProtection="0">
      <alignment horizontal="center" wrapText="1"/>
      <protection locked="0"/>
    </xf>
    <xf numFmtId="183" fontId="106" fillId="3" borderId="32" applyProtection="0">
      <alignment horizontal="centerContinuous"/>
      <protection locked="0"/>
    </xf>
    <xf numFmtId="183" fontId="2" fillId="64" borderId="40" applyNumberFormat="0" applyProtection="0">
      <alignment horizontal="left" vertical="center" indent="1"/>
    </xf>
    <xf numFmtId="183" fontId="2" fillId="60" borderId="40" applyNumberFormat="0" applyProtection="0">
      <alignment horizontal="left" vertical="center" indent="1"/>
    </xf>
    <xf numFmtId="183" fontId="2" fillId="65" borderId="40" applyNumberFormat="0" applyProtection="0">
      <alignment horizontal="left" vertical="center" indent="1"/>
    </xf>
    <xf numFmtId="183" fontId="2" fillId="66" borderId="40" applyNumberFormat="0" applyProtection="0">
      <alignment horizontal="left" vertical="center" indent="1"/>
    </xf>
    <xf numFmtId="0" fontId="63" fillId="0" borderId="57" applyNumberFormat="0" applyFill="0" applyAlignment="0" applyProtection="0"/>
    <xf numFmtId="183" fontId="18" fillId="0" borderId="0"/>
    <xf numFmtId="0" fontId="224" fillId="0" borderId="0">
      <alignment horizontal="left"/>
    </xf>
    <xf numFmtId="165" fontId="31" fillId="0" borderId="0" applyFont="0" applyFill="0" applyBorder="0" applyAlignment="0" applyProtection="0"/>
    <xf numFmtId="183" fontId="18" fillId="0" borderId="0"/>
    <xf numFmtId="183" fontId="18" fillId="0" borderId="0"/>
    <xf numFmtId="165" fontId="31" fillId="0" borderId="0" applyFont="0" applyFill="0" applyBorder="0" applyAlignment="0" applyProtection="0"/>
    <xf numFmtId="183" fontId="18" fillId="0" borderId="0"/>
    <xf numFmtId="183" fontId="18" fillId="0" borderId="0"/>
    <xf numFmtId="165" fontId="31" fillId="0" borderId="0" applyFont="0" applyFill="0" applyBorder="0" applyAlignment="0" applyProtection="0"/>
    <xf numFmtId="183" fontId="18" fillId="0" borderId="0"/>
    <xf numFmtId="9" fontId="18" fillId="0" borderId="0" applyFont="0" applyFill="0" applyBorder="0" applyAlignment="0" applyProtection="0"/>
    <xf numFmtId="183" fontId="18" fillId="0" borderId="0"/>
    <xf numFmtId="165" fontId="31" fillId="0" borderId="0" applyFont="0" applyFill="0" applyBorder="0" applyAlignment="0" applyProtection="0"/>
    <xf numFmtId="183" fontId="18" fillId="0" borderId="0"/>
    <xf numFmtId="183" fontId="106" fillId="3" borderId="32" applyProtection="0">
      <alignment horizontal="centerContinuous"/>
      <protection locked="0"/>
    </xf>
    <xf numFmtId="183" fontId="55" fillId="3" borderId="37" applyProtection="0">
      <alignment horizontal="center" wrapText="1"/>
      <protection locked="0"/>
    </xf>
    <xf numFmtId="183" fontId="106" fillId="3" borderId="32" applyProtection="0">
      <alignment horizontal="centerContinuous"/>
      <protection locked="0"/>
    </xf>
    <xf numFmtId="183" fontId="55" fillId="3" borderId="37" applyProtection="0">
      <alignment horizontal="center" wrapText="1"/>
      <protection locked="0"/>
    </xf>
    <xf numFmtId="183" fontId="106" fillId="3" borderId="32" applyProtection="0">
      <alignment horizontal="centerContinuous"/>
      <protection locked="0"/>
    </xf>
    <xf numFmtId="183" fontId="55" fillId="3" borderId="37" applyProtection="0">
      <alignment horizontal="center" wrapText="1"/>
      <protection locked="0"/>
    </xf>
    <xf numFmtId="183" fontId="106" fillId="3" borderId="32" applyProtection="0">
      <alignment horizontal="centerContinuous"/>
      <protection locked="0"/>
    </xf>
    <xf numFmtId="183" fontId="55" fillId="3" borderId="37" applyProtection="0">
      <alignment horizontal="center" wrapText="1"/>
      <protection locked="0"/>
    </xf>
    <xf numFmtId="183" fontId="106" fillId="3" borderId="32" applyProtection="0">
      <alignment horizontal="centerContinuous"/>
      <protection locked="0"/>
    </xf>
    <xf numFmtId="183" fontId="55" fillId="3" borderId="37" applyProtection="0">
      <alignment horizontal="center" wrapText="1"/>
      <protection locked="0"/>
    </xf>
    <xf numFmtId="183" fontId="106" fillId="3" borderId="32" applyProtection="0">
      <alignment horizontal="centerContinuous"/>
      <protection locked="0"/>
    </xf>
    <xf numFmtId="183" fontId="55" fillId="3" borderId="37" applyProtection="0">
      <alignment horizontal="center" wrapText="1"/>
      <protection locked="0"/>
    </xf>
    <xf numFmtId="183" fontId="60" fillId="0" borderId="1" applyNumberFormat="0" applyFill="0" applyBorder="0" applyAlignment="0" applyProtection="0">
      <alignment horizontal="right"/>
    </xf>
    <xf numFmtId="183" fontId="60" fillId="0" borderId="1" applyNumberFormat="0" applyFill="0" applyBorder="0" applyAlignment="0" applyProtection="0">
      <alignment horizontal="right"/>
    </xf>
    <xf numFmtId="183" fontId="60" fillId="0" borderId="1" applyNumberFormat="0" applyFill="0" applyBorder="0" applyAlignment="0" applyProtection="0">
      <alignment horizontal="right"/>
    </xf>
    <xf numFmtId="0" fontId="2" fillId="0" borderId="0"/>
    <xf numFmtId="0" fontId="2" fillId="0" borderId="0"/>
    <xf numFmtId="0" fontId="2" fillId="0" borderId="0"/>
    <xf numFmtId="0" fontId="2" fillId="0" borderId="0"/>
    <xf numFmtId="168" fontId="2" fillId="0" borderId="0"/>
    <xf numFmtId="0" fontId="2" fillId="0" borderId="0"/>
    <xf numFmtId="0" fontId="2" fillId="0" borderId="0"/>
    <xf numFmtId="183" fontId="2" fillId="0" borderId="0"/>
    <xf numFmtId="183" fontId="2" fillId="0" borderId="0"/>
    <xf numFmtId="0" fontId="76" fillId="0" borderId="0"/>
    <xf numFmtId="0" fontId="76" fillId="0" borderId="0"/>
    <xf numFmtId="183" fontId="31" fillId="0" borderId="0"/>
    <xf numFmtId="0" fontId="168" fillId="0" borderId="0"/>
    <xf numFmtId="183" fontId="31" fillId="0" borderId="0"/>
    <xf numFmtId="0" fontId="168" fillId="0" borderId="0"/>
    <xf numFmtId="183" fontId="2" fillId="0" borderId="0"/>
    <xf numFmtId="0" fontId="2" fillId="0" borderId="0"/>
    <xf numFmtId="183" fontId="2" fillId="0" borderId="0"/>
    <xf numFmtId="0" fontId="2" fillId="0" borderId="0"/>
    <xf numFmtId="0" fontId="224" fillId="0" borderId="0">
      <alignment horizontal="left"/>
    </xf>
    <xf numFmtId="0" fontId="224" fillId="0" borderId="0">
      <alignment horizontal="left"/>
    </xf>
    <xf numFmtId="0" fontId="2" fillId="0" borderId="0"/>
    <xf numFmtId="0" fontId="2" fillId="0" borderId="0"/>
    <xf numFmtId="0" fontId="37" fillId="0" borderId="0"/>
    <xf numFmtId="0" fontId="3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2" fillId="0" borderId="0"/>
    <xf numFmtId="0" fontId="152" fillId="0" borderId="0"/>
    <xf numFmtId="0" fontId="152" fillId="0" borderId="0"/>
    <xf numFmtId="0" fontId="152" fillId="0" borderId="0"/>
    <xf numFmtId="0" fontId="1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xf numFmtId="0" fontId="37" fillId="0" borderId="0"/>
    <xf numFmtId="0" fontId="37" fillId="0" borderId="0"/>
    <xf numFmtId="0" fontId="2" fillId="0" borderId="0"/>
    <xf numFmtId="0" fontId="2" fillId="0" borderId="0"/>
    <xf numFmtId="0" fontId="2" fillId="0" borderId="0"/>
    <xf numFmtId="0" fontId="224" fillId="0" borderId="0">
      <alignment horizontal="left"/>
    </xf>
    <xf numFmtId="0" fontId="224" fillId="0" borderId="0">
      <alignment horizontal="left"/>
    </xf>
    <xf numFmtId="0" fontId="224" fillId="0" borderId="0">
      <alignment horizontal="left"/>
    </xf>
    <xf numFmtId="0" fontId="2" fillId="0" borderId="0"/>
    <xf numFmtId="183" fontId="2" fillId="0" borderId="0"/>
    <xf numFmtId="0" fontId="2" fillId="0" borderId="0"/>
    <xf numFmtId="183" fontId="2" fillId="0" borderId="0"/>
    <xf numFmtId="0" fontId="2" fillId="0" borderId="0"/>
    <xf numFmtId="183" fontId="2" fillId="0" borderId="0"/>
    <xf numFmtId="0" fontId="168" fillId="0" borderId="0"/>
    <xf numFmtId="183" fontId="31" fillId="0" borderId="0"/>
    <xf numFmtId="0" fontId="168" fillId="0" borderId="0"/>
    <xf numFmtId="183" fontId="31" fillId="0" borderId="0"/>
    <xf numFmtId="0" fontId="168" fillId="0" borderId="0"/>
    <xf numFmtId="183" fontId="31" fillId="0" borderId="0"/>
    <xf numFmtId="0" fontId="76" fillId="0" borderId="0"/>
    <xf numFmtId="0" fontId="76" fillId="0" borderId="0"/>
    <xf numFmtId="0" fontId="76" fillId="0" borderId="0"/>
    <xf numFmtId="183" fontId="2" fillId="0" borderId="0"/>
    <xf numFmtId="183" fontId="2" fillId="0" borderId="0"/>
    <xf numFmtId="183" fontId="2" fillId="0" borderId="0"/>
    <xf numFmtId="0" fontId="2" fillId="0" borderId="0"/>
    <xf numFmtId="0" fontId="2" fillId="0" borderId="0"/>
    <xf numFmtId="168" fontId="2"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60" fillId="0" borderId="1" applyNumberFormat="0" applyFill="0" applyBorder="0" applyAlignment="0" applyProtection="0">
      <alignment horizontal="right"/>
    </xf>
    <xf numFmtId="183" fontId="60" fillId="0" borderId="1" applyNumberFormat="0" applyFill="0" applyBorder="0" applyAlignment="0" applyProtection="0">
      <alignment horizontal="right"/>
    </xf>
    <xf numFmtId="183" fontId="55" fillId="3" borderId="37" applyProtection="0">
      <alignment horizontal="center" wrapText="1"/>
      <protection locked="0"/>
    </xf>
    <xf numFmtId="183" fontId="106" fillId="3" borderId="32" applyProtection="0">
      <alignment horizontal="centerContinuous"/>
      <protection locked="0"/>
    </xf>
    <xf numFmtId="183" fontId="55" fillId="3" borderId="37" applyProtection="0">
      <alignment horizontal="center" wrapText="1"/>
      <protection locked="0"/>
    </xf>
    <xf numFmtId="183" fontId="106" fillId="3" borderId="32" applyProtection="0">
      <alignment horizontal="centerContinuous"/>
      <protection locked="0"/>
    </xf>
    <xf numFmtId="183" fontId="55" fillId="3" borderId="37" applyProtection="0">
      <alignment horizontal="center" wrapText="1"/>
      <protection locked="0"/>
    </xf>
    <xf numFmtId="183" fontId="106" fillId="3" borderId="32" applyProtection="0">
      <alignment horizontal="centerContinuous"/>
      <protection locked="0"/>
    </xf>
    <xf numFmtId="183" fontId="55" fillId="3" borderId="37" applyProtection="0">
      <alignment horizontal="center" wrapText="1"/>
      <protection locked="0"/>
    </xf>
    <xf numFmtId="183" fontId="106" fillId="3" borderId="32" applyProtection="0">
      <alignment horizontal="centerContinuous"/>
      <protection locked="0"/>
    </xf>
    <xf numFmtId="183" fontId="55" fillId="3" borderId="37" applyProtection="0">
      <alignment horizontal="center" wrapText="1"/>
      <protection locked="0"/>
    </xf>
    <xf numFmtId="183" fontId="106" fillId="3" borderId="32" applyProtection="0">
      <alignment horizontal="centerContinuous"/>
      <protection locked="0"/>
    </xf>
    <xf numFmtId="183" fontId="55" fillId="3" borderId="37" applyProtection="0">
      <alignment horizontal="center" wrapText="1"/>
      <protection locked="0"/>
    </xf>
    <xf numFmtId="183" fontId="106" fillId="3" borderId="32" applyProtection="0">
      <alignment horizontal="centerContinuous"/>
      <protection locked="0"/>
    </xf>
    <xf numFmtId="183" fontId="55" fillId="3" borderId="37" applyProtection="0">
      <alignment horizontal="center" wrapText="1"/>
      <protection locked="0"/>
    </xf>
    <xf numFmtId="183" fontId="106" fillId="3" borderId="32" applyProtection="0">
      <alignment horizontal="centerContinuous"/>
      <protection locked="0"/>
    </xf>
    <xf numFmtId="183" fontId="55" fillId="3" borderId="37" applyProtection="0">
      <alignment horizontal="center" wrapText="1"/>
      <protection locked="0"/>
    </xf>
    <xf numFmtId="183" fontId="106" fillId="3" borderId="32" applyProtection="0">
      <alignment horizontal="centerContinuous"/>
      <protection locked="0"/>
    </xf>
    <xf numFmtId="183" fontId="55" fillId="3" borderId="37" applyProtection="0">
      <alignment horizontal="center" wrapText="1"/>
      <protection locked="0"/>
    </xf>
    <xf numFmtId="183" fontId="106" fillId="3" borderId="32" applyProtection="0">
      <alignment horizontal="centerContinuous"/>
      <protection locked="0"/>
    </xf>
    <xf numFmtId="183" fontId="18" fillId="0" borderId="0"/>
    <xf numFmtId="165" fontId="31" fillId="0" borderId="0" applyFont="0" applyFill="0" applyBorder="0" applyAlignment="0" applyProtection="0"/>
    <xf numFmtId="183" fontId="18" fillId="0" borderId="0"/>
    <xf numFmtId="183" fontId="18" fillId="0" borderId="0"/>
    <xf numFmtId="165" fontId="31" fillId="0" borderId="0" applyFont="0" applyFill="0" applyBorder="0" applyAlignment="0" applyProtection="0"/>
    <xf numFmtId="183" fontId="18" fillId="0" borderId="0"/>
    <xf numFmtId="183" fontId="18" fillId="0" borderId="0"/>
    <xf numFmtId="165" fontId="31" fillId="0" borderId="0" applyFont="0" applyFill="0" applyBorder="0" applyAlignment="0" applyProtection="0"/>
    <xf numFmtId="183" fontId="18" fillId="0" borderId="0"/>
    <xf numFmtId="183" fontId="18" fillId="0" borderId="0"/>
    <xf numFmtId="165" fontId="31" fillId="0" borderId="0" applyFont="0" applyFill="0" applyBorder="0" applyAlignment="0" applyProtection="0"/>
    <xf numFmtId="183" fontId="18" fillId="0" borderId="0"/>
    <xf numFmtId="0" fontId="18" fillId="0" borderId="0"/>
    <xf numFmtId="0" fontId="35" fillId="77" borderId="0" applyNumberFormat="0" applyBorder="0" applyAlignment="0" applyProtection="0"/>
    <xf numFmtId="0" fontId="35" fillId="79" borderId="0" applyNumberFormat="0" applyBorder="0" applyAlignment="0" applyProtection="0"/>
    <xf numFmtId="0" fontId="35" fillId="26" borderId="0" applyNumberFormat="0" applyBorder="0" applyAlignment="0" applyProtection="0"/>
    <xf numFmtId="0" fontId="35" fillId="80" borderId="0" applyNumberFormat="0" applyBorder="0" applyAlignment="0" applyProtection="0"/>
    <xf numFmtId="0" fontId="35" fillId="81" borderId="0" applyNumberFormat="0" applyBorder="0" applyAlignment="0" applyProtection="0"/>
    <xf numFmtId="0" fontId="35" fillId="82" borderId="0" applyNumberFormat="0" applyBorder="0" applyAlignment="0" applyProtection="0"/>
    <xf numFmtId="0" fontId="60" fillId="0" borderId="1" applyNumberFormat="0" applyFill="0" applyBorder="0" applyAlignment="0" applyProtection="0">
      <alignment horizontal="right"/>
    </xf>
    <xf numFmtId="0" fontId="162" fillId="34" borderId="4" applyNumberFormat="0" applyAlignment="0" applyProtection="0"/>
    <xf numFmtId="0" fontId="18" fillId="0" borderId="0"/>
    <xf numFmtId="0" fontId="2" fillId="0" borderId="0"/>
    <xf numFmtId="0" fontId="31" fillId="0" borderId="0"/>
    <xf numFmtId="0" fontId="2" fillId="0" borderId="0"/>
    <xf numFmtId="168" fontId="2" fillId="0" borderId="0"/>
    <xf numFmtId="0" fontId="55" fillId="3" borderId="37" applyProtection="0">
      <alignment horizontal="center" wrapText="1"/>
      <protection locked="0"/>
    </xf>
    <xf numFmtId="0" fontId="106" fillId="3" borderId="32" applyProtection="0">
      <alignment horizontal="centerContinuous"/>
      <protection locked="0"/>
    </xf>
    <xf numFmtId="0" fontId="55" fillId="3" borderId="37" applyProtection="0">
      <alignment horizontal="center" wrapText="1"/>
      <protection locked="0"/>
    </xf>
    <xf numFmtId="0" fontId="106" fillId="3" borderId="32" applyProtection="0">
      <alignment horizontal="centerContinuous"/>
      <protection locked="0"/>
    </xf>
    <xf numFmtId="0" fontId="55" fillId="3" borderId="37" applyProtection="0">
      <alignment horizontal="center" wrapText="1"/>
      <protection locked="0"/>
    </xf>
    <xf numFmtId="0" fontId="106" fillId="3" borderId="32" applyProtection="0">
      <alignment horizontal="centerContinuous"/>
      <protection locked="0"/>
    </xf>
    <xf numFmtId="0" fontId="2" fillId="0" borderId="0"/>
    <xf numFmtId="0" fontId="164" fillId="0" borderId="0" applyNumberFormat="0" applyFill="0" applyBorder="0" applyAlignment="0" applyProtection="0"/>
    <xf numFmtId="0" fontId="55" fillId="3" borderId="37" applyProtection="0">
      <alignment horizontal="center" wrapText="1"/>
      <protection locked="0"/>
    </xf>
    <xf numFmtId="0" fontId="106" fillId="3" borderId="32" applyProtection="0">
      <alignment horizontal="centerContinuous"/>
      <protection locked="0"/>
    </xf>
    <xf numFmtId="0" fontId="164" fillId="0" borderId="0" applyNumberFormat="0" applyFill="0" applyBorder="0" applyAlignment="0" applyProtection="0"/>
    <xf numFmtId="0" fontId="35" fillId="82" borderId="0" applyNumberFormat="0" applyBorder="0" applyAlignment="0" applyProtection="0"/>
    <xf numFmtId="0" fontId="35" fillId="80" borderId="0" applyNumberFormat="0" applyBorder="0" applyAlignment="0" applyProtection="0"/>
    <xf numFmtId="0" fontId="31" fillId="0" borderId="0"/>
    <xf numFmtId="0" fontId="31" fillId="0" borderId="0"/>
    <xf numFmtId="0" fontId="31" fillId="0" borderId="0"/>
    <xf numFmtId="0" fontId="31" fillId="0" borderId="0"/>
    <xf numFmtId="0" fontId="2" fillId="0" borderId="0"/>
    <xf numFmtId="0" fontId="162" fillId="34" borderId="4" applyNumberFormat="0" applyAlignment="0" applyProtection="0"/>
    <xf numFmtId="0" fontId="60" fillId="0" borderId="1" applyNumberFormat="0" applyFill="0" applyBorder="0" applyAlignment="0" applyProtection="0">
      <alignment horizontal="right"/>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31" fillId="0" borderId="0"/>
    <xf numFmtId="0" fontId="31" fillId="0" borderId="0"/>
    <xf numFmtId="0" fontId="31" fillId="0" borderId="0"/>
    <xf numFmtId="0" fontId="106" fillId="3" borderId="32" applyProtection="0">
      <alignment horizontal="centerContinuous"/>
      <protection locked="0"/>
    </xf>
    <xf numFmtId="0" fontId="106" fillId="3" borderId="32" applyProtection="0">
      <alignment horizontal="centerContinuous"/>
      <protection locked="0"/>
    </xf>
    <xf numFmtId="0" fontId="55" fillId="3" borderId="37" applyProtection="0">
      <alignment horizontal="center" wrapText="1"/>
      <protection locked="0"/>
    </xf>
    <xf numFmtId="0" fontId="55" fillId="3" borderId="37" applyProtection="0">
      <alignment horizontal="center" wrapText="1"/>
      <protection locked="0"/>
    </xf>
    <xf numFmtId="168" fontId="2" fillId="0" borderId="0"/>
    <xf numFmtId="0" fontId="2" fillId="0" borderId="0"/>
    <xf numFmtId="0" fontId="31" fillId="0" borderId="0"/>
    <xf numFmtId="0" fontId="2" fillId="0" borderId="0"/>
    <xf numFmtId="0" fontId="18" fillId="0" borderId="0"/>
    <xf numFmtId="0" fontId="35" fillId="77" borderId="0" applyNumberFormat="0" applyBorder="0" applyAlignment="0" applyProtection="0"/>
    <xf numFmtId="0" fontId="35" fillId="81" borderId="0" applyNumberFormat="0" applyBorder="0" applyAlignment="0" applyProtection="0"/>
    <xf numFmtId="0" fontId="35" fillId="26" borderId="0" applyNumberFormat="0" applyBorder="0" applyAlignment="0" applyProtection="0"/>
    <xf numFmtId="0" fontId="35" fillId="79" borderId="0" applyNumberFormat="0" applyBorder="0" applyAlignment="0" applyProtection="0"/>
    <xf numFmtId="0" fontId="18" fillId="0" borderId="0"/>
    <xf numFmtId="43" fontId="18" fillId="0" borderId="0" applyFont="0" applyFill="0" applyBorder="0" applyAlignment="0" applyProtection="0"/>
    <xf numFmtId="0" fontId="18" fillId="0" borderId="0"/>
    <xf numFmtId="0" fontId="35" fillId="77" borderId="0" applyNumberFormat="0" applyBorder="0" applyAlignment="0" applyProtection="0"/>
    <xf numFmtId="0" fontId="35" fillId="79" borderId="0" applyNumberFormat="0" applyBorder="0" applyAlignment="0" applyProtection="0"/>
    <xf numFmtId="0" fontId="35" fillId="26" borderId="0" applyNumberFormat="0" applyBorder="0" applyAlignment="0" applyProtection="0"/>
    <xf numFmtId="0" fontId="35" fillId="80" borderId="0" applyNumberFormat="0" applyBorder="0" applyAlignment="0" applyProtection="0"/>
    <xf numFmtId="0" fontId="35" fillId="81" borderId="0" applyNumberFormat="0" applyBorder="0" applyAlignment="0" applyProtection="0"/>
    <xf numFmtId="0" fontId="35" fillId="82" borderId="0" applyNumberFormat="0" applyBorder="0" applyAlignment="0" applyProtection="0"/>
    <xf numFmtId="0" fontId="60" fillId="0" borderId="1" applyNumberFormat="0" applyFill="0" applyBorder="0" applyAlignment="0" applyProtection="0">
      <alignment horizontal="right"/>
    </xf>
    <xf numFmtId="0" fontId="162" fillId="34" borderId="4" applyNumberFormat="0" applyAlignment="0" applyProtection="0"/>
    <xf numFmtId="0" fontId="18" fillId="0" borderId="0"/>
    <xf numFmtId="0" fontId="2" fillId="0" borderId="0"/>
    <xf numFmtId="0" fontId="31" fillId="0" borderId="0"/>
    <xf numFmtId="0" fontId="2" fillId="0" borderId="0"/>
    <xf numFmtId="168" fontId="2" fillId="0" borderId="0"/>
    <xf numFmtId="0" fontId="55" fillId="3" borderId="37" applyProtection="0">
      <alignment horizontal="center" wrapText="1"/>
      <protection locked="0"/>
    </xf>
    <xf numFmtId="0" fontId="106" fillId="3" borderId="32" applyProtection="0">
      <alignment horizontal="centerContinuous"/>
      <protection locked="0"/>
    </xf>
    <xf numFmtId="0" fontId="55" fillId="3" borderId="37" applyProtection="0">
      <alignment horizontal="center" wrapText="1"/>
      <protection locked="0"/>
    </xf>
    <xf numFmtId="0" fontId="106" fillId="3" borderId="32" applyProtection="0">
      <alignment horizontal="centerContinuous"/>
      <protection locked="0"/>
    </xf>
    <xf numFmtId="0" fontId="55" fillId="3" borderId="37" applyProtection="0">
      <alignment horizontal="center" wrapText="1"/>
      <protection locked="0"/>
    </xf>
    <xf numFmtId="0" fontId="106" fillId="3" borderId="32" applyProtection="0">
      <alignment horizontal="centerContinuous"/>
      <protection locked="0"/>
    </xf>
    <xf numFmtId="0" fontId="164" fillId="0" borderId="0" applyNumberFormat="0" applyFill="0" applyBorder="0" applyAlignment="0" applyProtection="0"/>
    <xf numFmtId="0" fontId="31" fillId="0" borderId="0"/>
    <xf numFmtId="0" fontId="31" fillId="0" borderId="0"/>
    <xf numFmtId="0" fontId="31" fillId="0" borderId="0"/>
    <xf numFmtId="0" fontId="31" fillId="0" borderId="0"/>
    <xf numFmtId="0" fontId="2" fillId="0" borderId="0"/>
    <xf numFmtId="0" fontId="2" fillId="0" borderId="0"/>
    <xf numFmtId="0" fontId="2" fillId="0" borderId="0"/>
    <xf numFmtId="0" fontId="2" fillId="0" borderId="0"/>
    <xf numFmtId="0" fontId="2" fillId="0" borderId="0"/>
    <xf numFmtId="285" fontId="18" fillId="0" borderId="0"/>
    <xf numFmtId="285" fontId="18" fillId="0" borderId="0"/>
    <xf numFmtId="183" fontId="55" fillId="3" borderId="37" applyProtection="0">
      <alignment horizontal="center" wrapText="1"/>
      <protection locked="0"/>
    </xf>
    <xf numFmtId="183" fontId="106" fillId="3" borderId="32" applyProtection="0">
      <alignment horizontal="centerContinuous"/>
      <protection locked="0"/>
    </xf>
    <xf numFmtId="183" fontId="55" fillId="3" borderId="37" applyProtection="0">
      <alignment horizontal="center" wrapText="1"/>
      <protection locked="0"/>
    </xf>
    <xf numFmtId="183" fontId="106" fillId="3" borderId="32" applyProtection="0">
      <alignment horizontal="centerContinuous"/>
      <protection locked="0"/>
    </xf>
    <xf numFmtId="0" fontId="55" fillId="3" borderId="37" applyProtection="0">
      <alignment horizontal="center" wrapText="1"/>
      <protection locked="0"/>
    </xf>
    <xf numFmtId="0" fontId="106" fillId="3" borderId="32" applyProtection="0">
      <alignment horizontal="centerContinuous"/>
      <protection locked="0"/>
    </xf>
    <xf numFmtId="0" fontId="106" fillId="3" borderId="32" applyProtection="0">
      <alignment horizontal="centerContinuous"/>
      <protection locked="0"/>
    </xf>
    <xf numFmtId="0" fontId="106" fillId="3" borderId="32" applyProtection="0">
      <alignment horizontal="centerContinuous"/>
      <protection locked="0"/>
    </xf>
    <xf numFmtId="0" fontId="106" fillId="3" borderId="32" applyProtection="0">
      <alignment horizontal="centerContinuous"/>
      <protection locked="0"/>
    </xf>
    <xf numFmtId="0" fontId="106" fillId="3" borderId="32" applyProtection="0">
      <alignment horizontal="centerContinuous"/>
      <protection locked="0"/>
    </xf>
    <xf numFmtId="0" fontId="106" fillId="3" borderId="32" applyProtection="0">
      <alignment horizontal="centerContinuous"/>
      <protection locked="0"/>
    </xf>
    <xf numFmtId="0" fontId="55" fillId="3" borderId="37" applyProtection="0">
      <alignment horizontal="center" wrapText="1"/>
      <protection locked="0"/>
    </xf>
    <xf numFmtId="0" fontId="106" fillId="3" borderId="32" applyProtection="0">
      <alignment horizontal="centerContinuous"/>
      <protection locked="0"/>
    </xf>
    <xf numFmtId="0" fontId="55" fillId="3" borderId="37" applyProtection="0">
      <alignment horizontal="center" wrapText="1"/>
      <protection locked="0"/>
    </xf>
    <xf numFmtId="0" fontId="55" fillId="3" borderId="37" applyProtection="0">
      <alignment horizontal="center" wrapText="1"/>
      <protection locked="0"/>
    </xf>
    <xf numFmtId="0" fontId="106" fillId="3" borderId="32" applyProtection="0">
      <alignment horizontal="centerContinuous"/>
      <protection locked="0"/>
    </xf>
    <xf numFmtId="0" fontId="55" fillId="3" borderId="37" applyProtection="0">
      <alignment horizontal="center" wrapText="1"/>
      <protection locked="0"/>
    </xf>
    <xf numFmtId="0" fontId="55" fillId="3" borderId="37" applyProtection="0">
      <alignment horizontal="center" wrapText="1"/>
      <protection locked="0"/>
    </xf>
    <xf numFmtId="0" fontId="106" fillId="3" borderId="32" applyProtection="0">
      <alignment horizontal="centerContinuous"/>
      <protection locked="0"/>
    </xf>
    <xf numFmtId="0" fontId="55" fillId="3" borderId="37" applyProtection="0">
      <alignment horizontal="center" wrapText="1"/>
      <protection locked="0"/>
    </xf>
    <xf numFmtId="0" fontId="55" fillId="3" borderId="37" applyProtection="0">
      <alignment horizontal="center" wrapText="1"/>
      <protection locked="0"/>
    </xf>
    <xf numFmtId="0" fontId="106" fillId="3" borderId="32" applyProtection="0">
      <alignment horizontal="centerContinuous"/>
      <protection locked="0"/>
    </xf>
    <xf numFmtId="0" fontId="55" fillId="3" borderId="37" applyProtection="0">
      <alignment horizontal="center" wrapText="1"/>
      <protection locked="0"/>
    </xf>
    <xf numFmtId="0" fontId="55" fillId="3" borderId="37" applyProtection="0">
      <alignment horizontal="center" wrapText="1"/>
      <protection locked="0"/>
    </xf>
    <xf numFmtId="0" fontId="106" fillId="3" borderId="32" applyProtection="0">
      <alignment horizontal="centerContinuous"/>
      <protection locked="0"/>
    </xf>
    <xf numFmtId="0" fontId="55" fillId="3" borderId="37" applyProtection="0">
      <alignment horizontal="center" wrapText="1"/>
      <protection locked="0"/>
    </xf>
    <xf numFmtId="0" fontId="55" fillId="3" borderId="37" applyProtection="0">
      <alignment horizontal="center" wrapText="1"/>
      <protection locked="0"/>
    </xf>
    <xf numFmtId="0" fontId="106" fillId="3" borderId="32" applyProtection="0">
      <alignment horizontal="centerContinuous"/>
      <protection locked="0"/>
    </xf>
    <xf numFmtId="0" fontId="55" fillId="3" borderId="37" applyProtection="0">
      <alignment horizontal="center" wrapText="1"/>
      <protection locked="0"/>
    </xf>
    <xf numFmtId="0" fontId="106" fillId="3" borderId="32" applyProtection="0">
      <alignment horizontal="centerContinuous"/>
      <protection locked="0"/>
    </xf>
    <xf numFmtId="0" fontId="55" fillId="3" borderId="37" applyProtection="0">
      <alignment horizontal="center" wrapText="1"/>
      <protection locked="0"/>
    </xf>
    <xf numFmtId="0" fontId="55" fillId="3" borderId="37" applyProtection="0">
      <alignment horizontal="center" wrapText="1"/>
      <protection locked="0"/>
    </xf>
    <xf numFmtId="0" fontId="106" fillId="3" borderId="32" applyProtection="0">
      <alignment horizontal="centerContinuous"/>
      <protection locked="0"/>
    </xf>
    <xf numFmtId="0" fontId="55" fillId="3" borderId="37" applyProtection="0">
      <alignment horizontal="center" wrapText="1"/>
      <protection locked="0"/>
    </xf>
    <xf numFmtId="0" fontId="55" fillId="3" borderId="37" applyProtection="0">
      <alignment horizontal="center" wrapText="1"/>
      <protection locked="0"/>
    </xf>
    <xf numFmtId="0" fontId="106" fillId="3" borderId="32" applyProtection="0">
      <alignment horizontal="centerContinuous"/>
      <protection locked="0"/>
    </xf>
    <xf numFmtId="0" fontId="55" fillId="3" borderId="37" applyProtection="0">
      <alignment horizontal="center" wrapText="1"/>
      <protection locked="0"/>
    </xf>
    <xf numFmtId="0" fontId="55" fillId="3" borderId="37" applyProtection="0">
      <alignment horizontal="center" wrapText="1"/>
      <protection locked="0"/>
    </xf>
    <xf numFmtId="0" fontId="106" fillId="3" borderId="32" applyProtection="0">
      <alignment horizontal="centerContinuous"/>
      <protection locked="0"/>
    </xf>
    <xf numFmtId="0" fontId="55" fillId="3" borderId="37" applyProtection="0">
      <alignment horizontal="center" wrapText="1"/>
      <protection locked="0"/>
    </xf>
    <xf numFmtId="0" fontId="106" fillId="3" borderId="32" applyProtection="0">
      <alignment horizontal="centerContinuous"/>
      <protection locked="0"/>
    </xf>
    <xf numFmtId="0" fontId="55" fillId="3" borderId="37" applyProtection="0">
      <alignment horizontal="center" wrapText="1"/>
      <protection locked="0"/>
    </xf>
    <xf numFmtId="0" fontId="106" fillId="3" borderId="32" applyProtection="0">
      <alignment horizontal="centerContinuous"/>
      <protection locked="0"/>
    </xf>
    <xf numFmtId="0" fontId="106" fillId="3" borderId="32" applyProtection="0">
      <alignment horizontal="centerContinuous"/>
      <protection locked="0"/>
    </xf>
    <xf numFmtId="0" fontId="106" fillId="3" borderId="32" applyProtection="0">
      <alignment horizontal="centerContinuous"/>
      <protection locked="0"/>
    </xf>
    <xf numFmtId="0" fontId="106" fillId="3" borderId="32" applyProtection="0">
      <alignment horizontal="centerContinuous"/>
      <protection locked="0"/>
    </xf>
    <xf numFmtId="0" fontId="106" fillId="3" borderId="32" applyProtection="0">
      <alignment horizontal="centerContinuous"/>
      <protection locked="0"/>
    </xf>
    <xf numFmtId="0" fontId="55" fillId="3" borderId="37" applyProtection="0">
      <alignment horizontal="center" wrapText="1"/>
      <protection locked="0"/>
    </xf>
    <xf numFmtId="0" fontId="106" fillId="3" borderId="32" applyProtection="0">
      <alignment horizontal="centerContinuous"/>
      <protection locked="0"/>
    </xf>
    <xf numFmtId="0" fontId="55" fillId="3" borderId="37" applyProtection="0">
      <alignment horizontal="center" wrapText="1"/>
      <protection locked="0"/>
    </xf>
    <xf numFmtId="0" fontId="106" fillId="3" borderId="32" applyProtection="0">
      <alignment horizontal="centerContinuous"/>
      <protection locked="0"/>
    </xf>
    <xf numFmtId="0" fontId="55" fillId="3" borderId="37" applyProtection="0">
      <alignment horizontal="center" wrapText="1"/>
      <protection locked="0"/>
    </xf>
    <xf numFmtId="0" fontId="18" fillId="0" borderId="0"/>
    <xf numFmtId="0" fontId="152" fillId="0" borderId="0"/>
    <xf numFmtId="0" fontId="18" fillId="0" borderId="0"/>
    <xf numFmtId="0" fontId="18" fillId="0" borderId="0"/>
    <xf numFmtId="0" fontId="18" fillId="0" borderId="0"/>
    <xf numFmtId="0" fontId="18" fillId="0" borderId="0"/>
    <xf numFmtId="0" fontId="152" fillId="0" borderId="0"/>
    <xf numFmtId="0" fontId="18" fillId="0" borderId="0"/>
    <xf numFmtId="0" fontId="18" fillId="0" borderId="0"/>
    <xf numFmtId="0" fontId="18" fillId="0" borderId="0"/>
    <xf numFmtId="0" fontId="18" fillId="0" borderId="0"/>
    <xf numFmtId="0" fontId="152" fillId="0" borderId="0"/>
    <xf numFmtId="0" fontId="18" fillId="0" borderId="0"/>
    <xf numFmtId="0" fontId="18" fillId="0" borderId="0"/>
    <xf numFmtId="0" fontId="18" fillId="0" borderId="0"/>
    <xf numFmtId="0" fontId="18" fillId="0" borderId="0"/>
    <xf numFmtId="0" fontId="152" fillId="0" borderId="0"/>
    <xf numFmtId="0" fontId="18" fillId="0" borderId="0"/>
    <xf numFmtId="0" fontId="18" fillId="0" borderId="0"/>
    <xf numFmtId="0" fontId="18" fillId="0" borderId="0"/>
    <xf numFmtId="0" fontId="18" fillId="0" borderId="0"/>
    <xf numFmtId="0" fontId="152" fillId="0" borderId="0"/>
    <xf numFmtId="0" fontId="18" fillId="0" borderId="0"/>
    <xf numFmtId="0" fontId="18" fillId="0" borderId="0"/>
    <xf numFmtId="0" fontId="18" fillId="0" borderId="0"/>
    <xf numFmtId="0" fontId="18" fillId="0" borderId="0"/>
    <xf numFmtId="0" fontId="152" fillId="0" borderId="0"/>
    <xf numFmtId="0" fontId="18" fillId="0" borderId="0"/>
    <xf numFmtId="0" fontId="18" fillId="0" borderId="0"/>
    <xf numFmtId="0" fontId="18" fillId="0" borderId="0"/>
    <xf numFmtId="0" fontId="18" fillId="0" borderId="0"/>
    <xf numFmtId="0" fontId="152" fillId="0" borderId="0"/>
    <xf numFmtId="0" fontId="18" fillId="0" borderId="0"/>
    <xf numFmtId="0" fontId="18" fillId="0" borderId="0"/>
    <xf numFmtId="0" fontId="18" fillId="0" borderId="0"/>
    <xf numFmtId="0" fontId="18" fillId="0" borderId="0"/>
    <xf numFmtId="0" fontId="152" fillId="0" borderId="0"/>
    <xf numFmtId="0" fontId="18" fillId="0" borderId="0"/>
    <xf numFmtId="0" fontId="18" fillId="0" borderId="0"/>
    <xf numFmtId="0" fontId="18" fillId="0" borderId="0"/>
    <xf numFmtId="0" fontId="18" fillId="0" borderId="0"/>
    <xf numFmtId="0" fontId="152" fillId="0" borderId="0"/>
    <xf numFmtId="0" fontId="18" fillId="0" borderId="0"/>
    <xf numFmtId="0" fontId="18" fillId="0" borderId="0"/>
    <xf numFmtId="0" fontId="18" fillId="0" borderId="0"/>
    <xf numFmtId="0" fontId="18" fillId="0" borderId="0"/>
    <xf numFmtId="0" fontId="152" fillId="0" borderId="0"/>
    <xf numFmtId="0" fontId="18" fillId="0" borderId="0"/>
    <xf numFmtId="0" fontId="18" fillId="0" borderId="0"/>
    <xf numFmtId="0" fontId="18" fillId="0" borderId="0"/>
    <xf numFmtId="0" fontId="18" fillId="0" borderId="0"/>
    <xf numFmtId="0" fontId="152" fillId="0" borderId="0"/>
    <xf numFmtId="0" fontId="18" fillId="0" borderId="0"/>
    <xf numFmtId="0" fontId="18" fillId="0" borderId="0"/>
    <xf numFmtId="0" fontId="18" fillId="0" borderId="0"/>
    <xf numFmtId="0" fontId="18" fillId="0" borderId="0"/>
    <xf numFmtId="0" fontId="152" fillId="0" borderId="0"/>
    <xf numFmtId="0" fontId="18" fillId="0" borderId="0"/>
    <xf numFmtId="0" fontId="18" fillId="0" borderId="0"/>
    <xf numFmtId="0" fontId="18" fillId="0" borderId="0"/>
    <xf numFmtId="168" fontId="61" fillId="0" borderId="0"/>
    <xf numFmtId="0" fontId="35" fillId="77" borderId="0" applyNumberFormat="0" applyBorder="0" applyAlignment="0" applyProtection="0"/>
    <xf numFmtId="0" fontId="35" fillId="79" borderId="0" applyNumberFormat="0" applyBorder="0" applyAlignment="0" applyProtection="0"/>
    <xf numFmtId="0" fontId="35" fillId="26" borderId="0" applyNumberFormat="0" applyBorder="0" applyAlignment="0" applyProtection="0"/>
    <xf numFmtId="0" fontId="35" fillId="80" borderId="0" applyNumberFormat="0" applyBorder="0" applyAlignment="0" applyProtection="0"/>
    <xf numFmtId="0" fontId="35" fillId="81" borderId="0" applyNumberFormat="0" applyBorder="0" applyAlignment="0" applyProtection="0"/>
    <xf numFmtId="0" fontId="35" fillId="82" borderId="0" applyNumberFormat="0" applyBorder="0" applyAlignment="0" applyProtection="0"/>
    <xf numFmtId="167" fontId="61" fillId="0" borderId="0" applyFont="0" applyFill="0" applyBorder="0" applyAlignment="0" applyProtection="0"/>
    <xf numFmtId="0" fontId="2" fillId="0" borderId="0"/>
    <xf numFmtId="0" fontId="61" fillId="0" borderId="0"/>
    <xf numFmtId="4" fontId="110" fillId="56" borderId="40" applyNumberFormat="0" applyProtection="0">
      <alignment vertical="center"/>
    </xf>
    <xf numFmtId="0" fontId="61" fillId="0" borderId="0"/>
    <xf numFmtId="0" fontId="61" fillId="0" borderId="0"/>
    <xf numFmtId="0" fontId="61" fillId="0" borderId="0"/>
    <xf numFmtId="0" fontId="61" fillId="0" borderId="0"/>
    <xf numFmtId="4" fontId="45" fillId="15" borderId="40" applyNumberFormat="0" applyProtection="0">
      <alignment horizontal="right" vertical="center"/>
    </xf>
    <xf numFmtId="0" fontId="61" fillId="0" borderId="0"/>
    <xf numFmtId="4" fontId="45" fillId="11" borderId="40" applyNumberFormat="0" applyProtection="0">
      <alignment horizontal="right" vertical="center"/>
    </xf>
    <xf numFmtId="0" fontId="61" fillId="0" borderId="0"/>
    <xf numFmtId="4" fontId="45" fillId="27" borderId="40" applyNumberFormat="0" applyProtection="0">
      <alignment horizontal="right" vertical="center"/>
    </xf>
    <xf numFmtId="0" fontId="61" fillId="0" borderId="0"/>
    <xf numFmtId="4" fontId="45" fillId="54" borderId="40" applyNumberFormat="0" applyProtection="0">
      <alignment horizontal="right" vertical="center"/>
    </xf>
    <xf numFmtId="0" fontId="61" fillId="0" borderId="0"/>
    <xf numFmtId="4" fontId="45" fillId="61" borderId="40" applyNumberFormat="0" applyProtection="0">
      <alignment horizontal="right" vertical="center"/>
    </xf>
    <xf numFmtId="0" fontId="61" fillId="0" borderId="0"/>
    <xf numFmtId="4" fontId="45" fillId="35" borderId="40" applyNumberFormat="0" applyProtection="0">
      <alignment horizontal="right" vertical="center"/>
    </xf>
    <xf numFmtId="0" fontId="61" fillId="0" borderId="0"/>
    <xf numFmtId="4" fontId="45" fillId="17" borderId="40" applyNumberFormat="0" applyProtection="0">
      <alignment horizontal="right" vertical="center"/>
    </xf>
    <xf numFmtId="0" fontId="61" fillId="0" borderId="0"/>
    <xf numFmtId="4" fontId="45" fillId="55" borderId="40" applyNumberFormat="0" applyProtection="0">
      <alignment horizontal="right" vertical="center"/>
    </xf>
    <xf numFmtId="0" fontId="61" fillId="0" borderId="0"/>
    <xf numFmtId="4" fontId="45" fillId="62" borderId="40" applyNumberFormat="0" applyProtection="0">
      <alignment horizontal="right" vertical="center"/>
    </xf>
    <xf numFmtId="0" fontId="61" fillId="0" borderId="0"/>
    <xf numFmtId="4" fontId="110" fillId="63" borderId="41" applyNumberFormat="0" applyProtection="0">
      <alignment horizontal="left" vertical="center" indent="1"/>
    </xf>
    <xf numFmtId="0" fontId="61" fillId="0" borderId="0"/>
    <xf numFmtId="0" fontId="61" fillId="0" borderId="0"/>
    <xf numFmtId="4" fontId="45" fillId="10" borderId="40" applyNumberFormat="0" applyProtection="0">
      <alignment horizontal="right" vertical="center"/>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4" fontId="114" fillId="41" borderId="40" applyNumberFormat="0" applyProtection="0">
      <alignment horizontal="right" vertical="center"/>
    </xf>
    <xf numFmtId="0" fontId="61" fillId="0" borderId="0"/>
    <xf numFmtId="0" fontId="61" fillId="0" borderId="0"/>
    <xf numFmtId="4" fontId="116" fillId="41" borderId="40" applyNumberFormat="0" applyProtection="0">
      <alignment horizontal="right" vertical="center"/>
    </xf>
    <xf numFmtId="0" fontId="27" fillId="0" borderId="0"/>
    <xf numFmtId="9" fontId="61" fillId="0" borderId="0" applyFont="0" applyFill="0" applyBorder="0" applyAlignment="0" applyProtection="0"/>
    <xf numFmtId="0" fontId="316" fillId="0" borderId="0"/>
    <xf numFmtId="0" fontId="316" fillId="0" borderId="0"/>
    <xf numFmtId="0" fontId="316" fillId="0" borderId="0"/>
    <xf numFmtId="0" fontId="316" fillId="0" borderId="0"/>
    <xf numFmtId="0" fontId="316" fillId="0" borderId="0"/>
    <xf numFmtId="0" fontId="316" fillId="0" borderId="0"/>
    <xf numFmtId="0" fontId="316" fillId="0" borderId="0"/>
    <xf numFmtId="0" fontId="316" fillId="0" borderId="0"/>
    <xf numFmtId="0" fontId="316" fillId="0" borderId="0"/>
    <xf numFmtId="0" fontId="316" fillId="0" borderId="0"/>
  </cellStyleXfs>
  <cellXfs count="186">
    <xf numFmtId="0" fontId="0" fillId="0" borderId="0" xfId="0"/>
    <xf numFmtId="4" fontId="0" fillId="5" borderId="0" xfId="0" applyNumberFormat="1" applyFill="1" applyBorder="1"/>
    <xf numFmtId="0" fontId="0" fillId="0" borderId="0" xfId="0" applyBorder="1"/>
    <xf numFmtId="0" fontId="3" fillId="3" borderId="0" xfId="0" applyFont="1" applyFill="1" applyBorder="1" applyAlignment="1">
      <alignment wrapText="1"/>
    </xf>
    <xf numFmtId="0" fontId="5" fillId="5" borderId="0" xfId="0" applyFont="1" applyFill="1"/>
    <xf numFmtId="0" fontId="6" fillId="5" borderId="0" xfId="0" applyFont="1" applyFill="1"/>
    <xf numFmtId="0" fontId="0" fillId="0" borderId="0" xfId="0" applyFont="1"/>
    <xf numFmtId="0" fontId="0" fillId="2" borderId="0" xfId="0" applyFont="1" applyFill="1" applyBorder="1"/>
    <xf numFmtId="0" fontId="0" fillId="4" borderId="0" xfId="0" applyFont="1" applyFill="1"/>
    <xf numFmtId="0" fontId="5" fillId="4" borderId="0" xfId="0" applyFont="1" applyFill="1"/>
    <xf numFmtId="0" fontId="6" fillId="4" borderId="0" xfId="0" applyFont="1" applyFill="1"/>
    <xf numFmtId="3" fontId="4" fillId="4" borderId="0" xfId="0" applyNumberFormat="1" applyFont="1" applyFill="1" applyBorder="1"/>
    <xf numFmtId="0" fontId="8" fillId="2" borderId="0" xfId="0" applyFont="1" applyFill="1" applyBorder="1"/>
    <xf numFmtId="0" fontId="7" fillId="4" borderId="0" xfId="0" applyNumberFormat="1" applyFont="1" applyFill="1" applyAlignment="1">
      <alignment horizontal="left" wrapText="1" indent="1"/>
    </xf>
    <xf numFmtId="0" fontId="7" fillId="3" borderId="0" xfId="0" applyFont="1" applyFill="1" applyBorder="1" applyAlignment="1">
      <alignment vertical="center" wrapText="1"/>
    </xf>
    <xf numFmtId="0" fontId="0" fillId="0" borderId="0" xfId="0" applyFont="1" applyAlignment="1">
      <alignment vertical="center"/>
    </xf>
    <xf numFmtId="0" fontId="5" fillId="5" borderId="0" xfId="0" applyFont="1" applyFill="1" applyAlignment="1">
      <alignment vertical="center"/>
    </xf>
    <xf numFmtId="0" fontId="6" fillId="5" borderId="0" xfId="0" applyFont="1" applyFill="1" applyAlignment="1">
      <alignment vertical="center"/>
    </xf>
    <xf numFmtId="0" fontId="7" fillId="4" borderId="0" xfId="0" applyFont="1" applyFill="1" applyAlignment="1">
      <alignment horizontal="left" wrapText="1" indent="1"/>
    </xf>
    <xf numFmtId="0" fontId="9" fillId="4" borderId="0" xfId="0" applyFont="1" applyFill="1" applyAlignment="1">
      <alignment horizontal="left" wrapText="1" indent="1"/>
    </xf>
    <xf numFmtId="0" fontId="0" fillId="2" borderId="0" xfId="0" applyFont="1" applyFill="1" applyBorder="1" applyAlignment="1"/>
    <xf numFmtId="0" fontId="8" fillId="2" borderId="0" xfId="0" applyFont="1" applyFill="1" applyBorder="1" applyAlignment="1"/>
    <xf numFmtId="0" fontId="0" fillId="0" borderId="0" xfId="0" applyFont="1" applyBorder="1"/>
    <xf numFmtId="0" fontId="5" fillId="5" borderId="0" xfId="0" applyFont="1" applyFill="1" applyBorder="1" applyAlignment="1">
      <alignment vertical="center"/>
    </xf>
    <xf numFmtId="0" fontId="0" fillId="5" borderId="0" xfId="0" applyFont="1" applyFill="1" applyBorder="1"/>
    <xf numFmtId="0" fontId="0" fillId="4" borderId="0" xfId="0" applyFont="1" applyFill="1" applyBorder="1"/>
    <xf numFmtId="169" fontId="0" fillId="0" borderId="0" xfId="0" applyNumberFormat="1" applyFont="1" applyBorder="1"/>
    <xf numFmtId="4" fontId="0" fillId="0" borderId="0" xfId="0" applyNumberFormat="1" applyFont="1" applyBorder="1" applyAlignment="1"/>
    <xf numFmtId="0" fontId="0" fillId="0" borderId="0" xfId="0" applyFont="1" applyBorder="1" applyAlignment="1"/>
    <xf numFmtId="0" fontId="8" fillId="4" borderId="0" xfId="0" applyFont="1" applyFill="1" applyBorder="1"/>
    <xf numFmtId="0" fontId="8" fillId="4" borderId="0" xfId="0" applyFont="1" applyFill="1" applyBorder="1" applyAlignment="1">
      <alignment horizontal="left" wrapText="1" indent="1"/>
    </xf>
    <xf numFmtId="0" fontId="0" fillId="5" borderId="0" xfId="0" applyFill="1" applyBorder="1"/>
    <xf numFmtId="4" fontId="0" fillId="0" borderId="0" xfId="0" applyNumberFormat="1" applyFill="1" applyBorder="1"/>
    <xf numFmtId="0" fontId="0" fillId="0" borderId="0" xfId="0" applyFill="1" applyBorder="1"/>
    <xf numFmtId="0" fontId="0" fillId="0" borderId="0" xfId="0" applyFont="1" applyFill="1" applyBorder="1"/>
    <xf numFmtId="0" fontId="5" fillId="0" borderId="0" xfId="0" applyFont="1" applyFill="1" applyBorder="1" applyAlignment="1">
      <alignment vertical="center"/>
    </xf>
    <xf numFmtId="0" fontId="2" fillId="0" borderId="0" xfId="0" applyFont="1" applyFill="1" applyBorder="1" applyAlignment="1">
      <alignment wrapText="1"/>
    </xf>
    <xf numFmtId="0" fontId="12" fillId="0" borderId="0" xfId="0" applyFont="1" applyFill="1" applyBorder="1" applyAlignment="1">
      <alignment wrapText="1"/>
    </xf>
    <xf numFmtId="0" fontId="12" fillId="0" borderId="0" xfId="0" applyFont="1" applyFill="1" applyBorder="1" applyAlignment="1"/>
    <xf numFmtId="3" fontId="0" fillId="0" borderId="0" xfId="0" applyNumberFormat="1" applyFont="1" applyFill="1" applyBorder="1"/>
    <xf numFmtId="0" fontId="13" fillId="0" borderId="0" xfId="0" applyFont="1" applyFill="1" applyBorder="1" applyAlignment="1"/>
    <xf numFmtId="0" fontId="8" fillId="0" borderId="0" xfId="0" applyFont="1" applyFill="1" applyBorder="1"/>
    <xf numFmtId="0" fontId="8" fillId="0" borderId="0" xfId="0" applyFont="1" applyFill="1" applyBorder="1" applyAlignment="1">
      <alignment horizontal="left" wrapText="1" indent="1"/>
    </xf>
    <xf numFmtId="0" fontId="14" fillId="0" borderId="0" xfId="0" applyFont="1" applyFill="1" applyBorder="1" applyAlignment="1"/>
    <xf numFmtId="0" fontId="12" fillId="2" borderId="0" xfId="0" applyFont="1" applyFill="1" applyBorder="1" applyAlignment="1"/>
    <xf numFmtId="4" fontId="14" fillId="0" borderId="0" xfId="0" applyNumberFormat="1" applyFont="1" applyBorder="1"/>
    <xf numFmtId="0" fontId="12" fillId="2" borderId="0" xfId="0" quotePrefix="1" applyFont="1" applyFill="1" applyBorder="1" applyAlignment="1"/>
    <xf numFmtId="0" fontId="8" fillId="4" borderId="0" xfId="0" applyFont="1" applyFill="1"/>
    <xf numFmtId="0" fontId="8" fillId="2" borderId="0" xfId="0" applyFont="1" applyFill="1"/>
    <xf numFmtId="1" fontId="8" fillId="2" borderId="0" xfId="0" applyNumberFormat="1" applyFont="1" applyFill="1"/>
    <xf numFmtId="0" fontId="12" fillId="2" borderId="0" xfId="0" applyNumberFormat="1" applyFont="1" applyFill="1"/>
    <xf numFmtId="0" fontId="16" fillId="2" borderId="0" xfId="0" applyNumberFormat="1" applyFont="1" applyFill="1" applyAlignment="1">
      <alignment horizontal="justify"/>
    </xf>
    <xf numFmtId="3" fontId="0" fillId="4" borderId="0" xfId="0" applyNumberFormat="1" applyFont="1" applyFill="1" applyBorder="1"/>
    <xf numFmtId="0" fontId="15" fillId="2" borderId="0" xfId="0" quotePrefix="1" applyFont="1" applyFill="1" applyBorder="1" applyAlignment="1">
      <alignment horizontal="left"/>
    </xf>
    <xf numFmtId="4" fontId="0" fillId="5" borderId="0" xfId="0" applyNumberFormat="1" applyFont="1" applyFill="1"/>
    <xf numFmtId="0" fontId="0" fillId="5" borderId="0" xfId="0" applyFont="1" applyFill="1"/>
    <xf numFmtId="4" fontId="0" fillId="0" borderId="0" xfId="0" applyNumberFormat="1" applyFont="1" applyFill="1"/>
    <xf numFmtId="0" fontId="0" fillId="0" borderId="0" xfId="0" applyFont="1" applyFill="1"/>
    <xf numFmtId="0" fontId="0" fillId="0" borderId="0" xfId="0" applyFont="1" applyAlignment="1">
      <alignment horizontal="center" vertical="center"/>
    </xf>
    <xf numFmtId="3" fontId="0" fillId="0" borderId="0" xfId="0" applyNumberFormat="1" applyFont="1"/>
    <xf numFmtId="4" fontId="0" fillId="0" borderId="0" xfId="0" applyNumberFormat="1" applyFont="1"/>
    <xf numFmtId="3" fontId="0" fillId="0" borderId="0" xfId="0" applyNumberFormat="1" applyFont="1" applyBorder="1"/>
    <xf numFmtId="0" fontId="7" fillId="3" borderId="0" xfId="0" applyFont="1" applyFill="1" applyBorder="1" applyAlignment="1">
      <alignment horizontal="left" vertical="center" wrapText="1"/>
    </xf>
    <xf numFmtId="0" fontId="7" fillId="3" borderId="0" xfId="0" applyFont="1" applyFill="1" applyBorder="1" applyAlignment="1">
      <alignment horizontal="center" vertical="center"/>
    </xf>
    <xf numFmtId="0" fontId="7" fillId="3" borderId="0" xfId="0" applyFont="1" applyFill="1" applyBorder="1" applyAlignment="1">
      <alignment horizontal="center" vertical="center" wrapText="1"/>
    </xf>
    <xf numFmtId="0" fontId="8" fillId="4" borderId="0" xfId="0" applyFont="1" applyFill="1" applyBorder="1" applyAlignment="1">
      <alignment wrapText="1"/>
    </xf>
    <xf numFmtId="0" fontId="5" fillId="0" borderId="0" xfId="0" applyFont="1" applyFill="1" applyBorder="1" applyAlignment="1">
      <alignment wrapText="1"/>
    </xf>
    <xf numFmtId="0" fontId="10" fillId="6" borderId="0" xfId="0" applyFont="1" applyFill="1" applyBorder="1"/>
    <xf numFmtId="0" fontId="7" fillId="3" borderId="0" xfId="0" applyFont="1" applyFill="1" applyBorder="1" applyAlignment="1">
      <alignment horizontal="center"/>
    </xf>
    <xf numFmtId="0" fontId="11" fillId="4" borderId="0" xfId="0" applyFont="1" applyFill="1" applyBorder="1" applyAlignment="1">
      <alignment horizontal="left" wrapText="1" indent="1"/>
    </xf>
    <xf numFmtId="0" fontId="8" fillId="2" borderId="0" xfId="0" applyFont="1" applyFill="1" applyBorder="1" applyAlignment="1">
      <alignment horizontal="center" vertical="center"/>
    </xf>
    <xf numFmtId="0" fontId="8" fillId="2" borderId="0" xfId="0" applyFont="1" applyFill="1" applyAlignment="1">
      <alignment wrapText="1"/>
    </xf>
    <xf numFmtId="0" fontId="5" fillId="4" borderId="0" xfId="0" applyFont="1" applyFill="1" applyBorder="1" applyAlignment="1">
      <alignment wrapText="1"/>
    </xf>
    <xf numFmtId="0" fontId="7" fillId="4" borderId="0" xfId="0" applyFont="1" applyFill="1" applyBorder="1"/>
    <xf numFmtId="0" fontId="5" fillId="0" borderId="0" xfId="0" applyFont="1" applyFill="1"/>
    <xf numFmtId="0" fontId="6" fillId="0" borderId="0" xfId="0" applyFont="1" applyFill="1"/>
    <xf numFmtId="169" fontId="0" fillId="0" borderId="0" xfId="0" applyNumberFormat="1" applyFont="1" applyFill="1" applyBorder="1"/>
    <xf numFmtId="0" fontId="7" fillId="2" borderId="0" xfId="0" applyFont="1" applyFill="1" applyBorder="1"/>
    <xf numFmtId="0" fontId="4" fillId="0" borderId="0" xfId="0" applyFont="1" applyBorder="1"/>
    <xf numFmtId="0" fontId="8" fillId="0" borderId="0" xfId="0" applyNumberFormat="1" applyFont="1" applyFill="1"/>
    <xf numFmtId="0" fontId="8" fillId="0" borderId="0" xfId="0" applyFont="1" applyFill="1"/>
    <xf numFmtId="171" fontId="0" fillId="8" borderId="0" xfId="0" applyNumberFormat="1" applyFont="1" applyFill="1" applyBorder="1"/>
    <xf numFmtId="0" fontId="17" fillId="8" borderId="0" xfId="0" applyFont="1" applyFill="1" applyBorder="1" applyAlignment="1">
      <alignment horizontal="left" wrapText="1" indent="2"/>
    </xf>
    <xf numFmtId="169" fontId="0" fillId="9" borderId="0" xfId="0" applyNumberFormat="1" applyFont="1" applyFill="1" applyBorder="1"/>
    <xf numFmtId="0" fontId="11" fillId="8" borderId="0" xfId="0" applyFont="1" applyFill="1" applyBorder="1" applyAlignment="1">
      <alignment horizontal="left" wrapText="1" indent="2"/>
    </xf>
    <xf numFmtId="0" fontId="8" fillId="8" borderId="0" xfId="0" applyFont="1" applyFill="1" applyBorder="1" applyAlignment="1">
      <alignment wrapText="1"/>
    </xf>
    <xf numFmtId="0" fontId="8" fillId="8" borderId="0" xfId="0" applyFont="1" applyFill="1" applyBorder="1" applyAlignment="1">
      <alignment horizontal="left" wrapText="1"/>
    </xf>
    <xf numFmtId="0" fontId="8" fillId="8" borderId="0" xfId="0" applyFont="1" applyFill="1" applyBorder="1" applyAlignment="1">
      <alignment horizontal="left" wrapText="1" indent="2"/>
    </xf>
    <xf numFmtId="0" fontId="8" fillId="8" borderId="0" xfId="0" applyFont="1" applyFill="1" applyAlignment="1">
      <alignment horizontal="left" wrapText="1" indent="2"/>
    </xf>
    <xf numFmtId="0" fontId="7" fillId="8" borderId="0" xfId="0" applyFont="1" applyFill="1" applyAlignment="1">
      <alignment horizontal="left" wrapText="1" indent="1"/>
    </xf>
    <xf numFmtId="0" fontId="8" fillId="8" borderId="0" xfId="0" applyFont="1" applyFill="1" applyAlignment="1">
      <alignment horizontal="left" wrapText="1" indent="3"/>
    </xf>
    <xf numFmtId="0" fontId="8" fillId="8" borderId="0" xfId="0" applyFont="1" applyFill="1" applyAlignment="1">
      <alignment wrapText="1"/>
    </xf>
    <xf numFmtId="0" fontId="8" fillId="8" borderId="0" xfId="0" applyFont="1" applyFill="1" applyAlignment="1">
      <alignment horizontal="left" wrapText="1" indent="1"/>
    </xf>
    <xf numFmtId="0" fontId="7" fillId="0" borderId="0" xfId="0" applyFont="1" applyFill="1" applyAlignment="1">
      <alignment horizontal="left" wrapText="1" indent="1"/>
    </xf>
    <xf numFmtId="171" fontId="0" fillId="8" borderId="0" xfId="0" applyNumberFormat="1" applyFont="1" applyFill="1"/>
    <xf numFmtId="171" fontId="0" fillId="0" borderId="0" xfId="0" applyNumberFormat="1" applyFont="1"/>
    <xf numFmtId="171" fontId="0" fillId="0" borderId="0" xfId="0" applyNumberFormat="1" applyFont="1" applyFill="1"/>
    <xf numFmtId="0" fontId="8" fillId="8" borderId="0" xfId="0" applyNumberFormat="1" applyFont="1" applyFill="1"/>
    <xf numFmtId="0" fontId="8" fillId="8" borderId="0" xfId="0" quotePrefix="1" applyNumberFormat="1" applyFont="1" applyFill="1" applyAlignment="1">
      <alignment horizontal="left"/>
    </xf>
    <xf numFmtId="0" fontId="8" fillId="8" borderId="0" xfId="0" applyNumberFormat="1" applyFont="1" applyFill="1" applyAlignment="1">
      <alignment horizontal="left" wrapText="1" indent="1"/>
    </xf>
    <xf numFmtId="0" fontId="7" fillId="8" borderId="0" xfId="0" applyNumberFormat="1" applyFont="1" applyFill="1" applyAlignment="1">
      <alignment horizontal="left" wrapText="1" indent="1"/>
    </xf>
    <xf numFmtId="0" fontId="7" fillId="8" borderId="0" xfId="0" applyNumberFormat="1" applyFont="1" applyFill="1" applyAlignment="1">
      <alignment horizontal="left" wrapText="1" indent="3"/>
    </xf>
    <xf numFmtId="171" fontId="4" fillId="8" borderId="0" xfId="0" applyNumberFormat="1" applyFont="1" applyFill="1" applyBorder="1"/>
    <xf numFmtId="170" fontId="0" fillId="8" borderId="0" xfId="0" applyNumberFormat="1" applyFont="1" applyFill="1" applyBorder="1"/>
    <xf numFmtId="170" fontId="4" fillId="8" borderId="0" xfId="0" applyNumberFormat="1" applyFont="1" applyFill="1" applyBorder="1"/>
    <xf numFmtId="4" fontId="0" fillId="8" borderId="0" xfId="0" applyNumberFormat="1" applyFont="1" applyFill="1" applyBorder="1"/>
    <xf numFmtId="0" fontId="2" fillId="8" borderId="0" xfId="0" applyFont="1" applyFill="1" applyBorder="1" applyAlignment="1">
      <alignment horizontal="left" wrapText="1" indent="1"/>
    </xf>
    <xf numFmtId="3" fontId="0" fillId="8" borderId="0" xfId="0" applyNumberFormat="1" applyFill="1" applyBorder="1"/>
    <xf numFmtId="171" fontId="8" fillId="8" borderId="0" xfId="0" applyNumberFormat="1" applyFont="1" applyFill="1"/>
    <xf numFmtId="165" fontId="0" fillId="0" borderId="0" xfId="1" applyFont="1" applyBorder="1" applyAlignment="1"/>
    <xf numFmtId="172" fontId="0" fillId="8" borderId="0" xfId="0" applyNumberFormat="1" applyFont="1" applyFill="1"/>
    <xf numFmtId="169" fontId="8" fillId="8" borderId="0" xfId="0" applyNumberFormat="1" applyFont="1" applyFill="1"/>
    <xf numFmtId="0" fontId="8" fillId="8" borderId="0" xfId="0" applyFont="1" applyFill="1"/>
    <xf numFmtId="170" fontId="20" fillId="8" borderId="0" xfId="0" applyNumberFormat="1" applyFont="1" applyFill="1" applyBorder="1"/>
    <xf numFmtId="0" fontId="17" fillId="8" borderId="0" xfId="0" applyNumberFormat="1" applyFont="1" applyFill="1" applyAlignment="1">
      <alignment horizontal="left" wrapText="1" indent="2"/>
    </xf>
    <xf numFmtId="4" fontId="1" fillId="6" borderId="0" xfId="0" applyNumberFormat="1" applyFont="1" applyFill="1" applyBorder="1"/>
    <xf numFmtId="0" fontId="7" fillId="3" borderId="0" xfId="0" applyFont="1" applyFill="1" applyBorder="1" applyAlignment="1">
      <alignment wrapText="1"/>
    </xf>
    <xf numFmtId="0" fontId="8" fillId="2" borderId="0" xfId="0" applyFont="1" applyFill="1" applyBorder="1" applyAlignment="1">
      <alignment wrapText="1"/>
    </xf>
    <xf numFmtId="4" fontId="0" fillId="0" borderId="0" xfId="0" applyNumberFormat="1" applyFont="1" applyBorder="1"/>
    <xf numFmtId="0" fontId="7" fillId="2" borderId="0" xfId="0" applyFont="1" applyFill="1" applyBorder="1" applyAlignment="1">
      <alignment wrapText="1"/>
    </xf>
    <xf numFmtId="0" fontId="8" fillId="0" borderId="0" xfId="0" applyFont="1" applyFill="1" applyBorder="1" applyAlignment="1">
      <alignment wrapText="1"/>
    </xf>
    <xf numFmtId="4" fontId="0" fillId="4" borderId="0" xfId="0" applyNumberFormat="1" applyFont="1" applyFill="1" applyBorder="1"/>
    <xf numFmtId="0" fontId="8" fillId="2" borderId="0" xfId="0" quotePrefix="1" applyFont="1" applyFill="1" applyBorder="1" applyAlignment="1">
      <alignment horizontal="left" wrapText="1"/>
    </xf>
    <xf numFmtId="0" fontId="5" fillId="5" borderId="0" xfId="0" applyFont="1" applyFill="1" applyBorder="1"/>
    <xf numFmtId="4" fontId="0" fillId="5" borderId="0" xfId="0" applyNumberFormat="1" applyFont="1" applyFill="1" applyBorder="1"/>
    <xf numFmtId="0" fontId="7" fillId="7" borderId="0" xfId="0" applyFont="1" applyFill="1" applyBorder="1" applyAlignment="1">
      <alignment wrapText="1"/>
    </xf>
    <xf numFmtId="0" fontId="10" fillId="6" borderId="0" xfId="0" applyFont="1" applyFill="1" applyBorder="1" applyAlignment="1">
      <alignment wrapText="1"/>
    </xf>
    <xf numFmtId="4" fontId="0" fillId="0" borderId="0" xfId="0" applyNumberFormat="1" applyFont="1" applyFill="1" applyBorder="1"/>
    <xf numFmtId="0" fontId="5" fillId="5" borderId="0" xfId="0" applyFont="1" applyFill="1" applyBorder="1" applyAlignment="1">
      <alignment wrapText="1"/>
    </xf>
    <xf numFmtId="4" fontId="1" fillId="4" borderId="0" xfId="0" applyNumberFormat="1" applyFont="1" applyFill="1" applyBorder="1"/>
    <xf numFmtId="0" fontId="1" fillId="0" borderId="0" xfId="0" quotePrefix="1" applyFont="1" applyFill="1" applyBorder="1" applyAlignment="1">
      <alignment horizontal="left" wrapText="1"/>
    </xf>
    <xf numFmtId="4" fontId="1" fillId="0" borderId="0" xfId="0" applyNumberFormat="1" applyFont="1" applyFill="1" applyBorder="1"/>
    <xf numFmtId="0" fontId="0" fillId="0" borderId="0" xfId="0" applyFont="1" applyFill="1" applyBorder="1"/>
    <xf numFmtId="0" fontId="12" fillId="2" borderId="0" xfId="0" quotePrefix="1" applyFont="1" applyFill="1" applyBorder="1" applyAlignment="1">
      <alignment horizontal="left" wrapText="1"/>
    </xf>
    <xf numFmtId="0" fontId="12" fillId="2" borderId="0" xfId="0" applyFont="1" applyFill="1" applyBorder="1" applyAlignment="1">
      <alignment wrapText="1"/>
    </xf>
    <xf numFmtId="0" fontId="15" fillId="2" borderId="0" xfId="0" quotePrefix="1" applyFont="1" applyFill="1" applyBorder="1" applyAlignment="1">
      <alignment horizontal="left" wrapText="1"/>
    </xf>
    <xf numFmtId="0" fontId="8" fillId="8" borderId="0" xfId="0" applyFont="1" applyFill="1" applyBorder="1" applyAlignment="1">
      <alignment horizontal="left" wrapText="1" indent="1"/>
    </xf>
    <xf numFmtId="169" fontId="0" fillId="8" borderId="0" xfId="0" applyNumberFormat="1" applyFont="1" applyFill="1" applyBorder="1"/>
    <xf numFmtId="3" fontId="0" fillId="8" borderId="0" xfId="0" applyNumberFormat="1" applyFont="1" applyFill="1" applyBorder="1"/>
    <xf numFmtId="3" fontId="4" fillId="8" borderId="0" xfId="0" applyNumberFormat="1" applyFont="1" applyFill="1" applyBorder="1"/>
    <xf numFmtId="169" fontId="4" fillId="8" borderId="0" xfId="0" applyNumberFormat="1" applyFont="1" applyFill="1" applyBorder="1"/>
    <xf numFmtId="0" fontId="7" fillId="8" borderId="0" xfId="0" applyFont="1" applyFill="1" applyBorder="1" applyAlignment="1">
      <alignment horizontal="left" wrapText="1" indent="1"/>
    </xf>
    <xf numFmtId="0" fontId="7" fillId="8" borderId="0" xfId="0" applyFont="1" applyFill="1" applyBorder="1" applyAlignment="1">
      <alignment horizontal="left" wrapText="1" indent="3"/>
    </xf>
    <xf numFmtId="0" fontId="7" fillId="8" borderId="0" xfId="0" applyFont="1" applyFill="1" applyBorder="1" applyAlignment="1">
      <alignment horizontal="left" wrapText="1" indent="2"/>
    </xf>
    <xf numFmtId="169" fontId="0" fillId="7" borderId="0" xfId="0" applyNumberFormat="1" applyFont="1" applyFill="1" applyBorder="1"/>
    <xf numFmtId="0" fontId="7" fillId="3" borderId="0" xfId="0" applyFont="1" applyFill="1" applyBorder="1" applyAlignment="1">
      <alignment horizontal="right" wrapText="1"/>
    </xf>
    <xf numFmtId="0" fontId="0" fillId="0" borderId="0" xfId="0" applyFont="1" applyAlignment="1">
      <alignment vertical="center" wrapText="1"/>
    </xf>
    <xf numFmtId="0" fontId="0" fillId="0" borderId="0" xfId="0" applyFont="1" applyAlignment="1">
      <alignment wrapText="1"/>
    </xf>
    <xf numFmtId="0" fontId="7" fillId="3" borderId="0" xfId="0" applyFont="1" applyFill="1" applyBorder="1" applyAlignment="1">
      <alignment horizontal="center" wrapText="1"/>
    </xf>
    <xf numFmtId="4" fontId="0" fillId="158" borderId="0" xfId="0" applyNumberFormat="1" applyFont="1" applyFill="1" applyBorder="1"/>
    <xf numFmtId="3" fontId="0" fillId="158" borderId="0" xfId="0" applyNumberFormat="1" applyFont="1" applyFill="1" applyBorder="1"/>
    <xf numFmtId="169" fontId="0" fillId="158" borderId="0" xfId="0" applyNumberFormat="1" applyFont="1" applyFill="1" applyBorder="1" applyAlignment="1">
      <alignment horizontal="center"/>
    </xf>
    <xf numFmtId="169" fontId="0" fillId="158" borderId="0" xfId="0" applyNumberFormat="1" applyFont="1" applyFill="1" applyBorder="1"/>
    <xf numFmtId="0" fontId="8" fillId="158" borderId="0" xfId="0" applyFont="1" applyFill="1" applyBorder="1" applyAlignment="1">
      <alignment horizontal="left" wrapText="1" indent="1"/>
    </xf>
    <xf numFmtId="169" fontId="8" fillId="8" borderId="0" xfId="0" applyNumberFormat="1" applyFont="1" applyFill="1" applyBorder="1"/>
    <xf numFmtId="3" fontId="4" fillId="158" borderId="0" xfId="0" applyNumberFormat="1" applyFont="1" applyFill="1" applyBorder="1"/>
    <xf numFmtId="0" fontId="311" fillId="8" borderId="0" xfId="0" applyFont="1" applyFill="1" applyBorder="1" applyAlignment="1">
      <alignment horizontal="left" wrapText="1" indent="1"/>
    </xf>
    <xf numFmtId="286" fontId="0" fillId="0" borderId="0" xfId="0" applyNumberFormat="1" applyFont="1" applyBorder="1"/>
    <xf numFmtId="169" fontId="4" fillId="0" borderId="0" xfId="0" applyNumberFormat="1" applyFont="1" applyFill="1" applyBorder="1"/>
    <xf numFmtId="287" fontId="0" fillId="8" borderId="0" xfId="0" applyNumberFormat="1" applyFont="1" applyFill="1" applyBorder="1"/>
    <xf numFmtId="169" fontId="0" fillId="0" borderId="0" xfId="0" applyNumberFormat="1" applyFont="1"/>
    <xf numFmtId="3" fontId="312" fillId="8" borderId="0" xfId="0" applyNumberFormat="1" applyFont="1" applyFill="1" applyBorder="1"/>
    <xf numFmtId="3" fontId="8" fillId="8" borderId="0" xfId="0" applyNumberFormat="1" applyFont="1" applyFill="1" applyBorder="1"/>
    <xf numFmtId="3" fontId="7" fillId="8" borderId="0" xfId="0" applyNumberFormat="1" applyFont="1" applyFill="1" applyBorder="1"/>
    <xf numFmtId="3" fontId="0" fillId="8" borderId="0" xfId="0" applyNumberFormat="1" applyFont="1" applyFill="1" applyBorder="1" applyAlignment="1">
      <alignment horizontal="right"/>
    </xf>
    <xf numFmtId="287" fontId="0" fillId="0" borderId="0" xfId="0" applyNumberFormat="1" applyFont="1" applyBorder="1"/>
    <xf numFmtId="0" fontId="14" fillId="159" borderId="0" xfId="0" applyFont="1" applyFill="1" applyBorder="1"/>
    <xf numFmtId="3" fontId="4" fillId="8" borderId="0" xfId="0" applyNumberFormat="1" applyFont="1" applyFill="1" applyBorder="1" applyAlignment="1">
      <alignment horizontal="right"/>
    </xf>
    <xf numFmtId="3" fontId="312" fillId="8" borderId="0" xfId="0" applyNumberFormat="1" applyFont="1" applyFill="1" applyBorder="1" applyAlignment="1">
      <alignment horizontal="right"/>
    </xf>
    <xf numFmtId="3" fontId="8" fillId="8" borderId="0" xfId="0" applyNumberFormat="1" applyFont="1" applyFill="1" applyBorder="1" applyAlignment="1">
      <alignment horizontal="right"/>
    </xf>
    <xf numFmtId="3" fontId="7" fillId="8" borderId="0" xfId="0" applyNumberFormat="1" applyFont="1" applyFill="1" applyBorder="1" applyAlignment="1">
      <alignment horizontal="right"/>
    </xf>
    <xf numFmtId="171" fontId="0" fillId="0" borderId="0" xfId="0" applyNumberFormat="1" applyFont="1" applyFill="1" applyBorder="1"/>
    <xf numFmtId="287" fontId="0" fillId="158" borderId="0" xfId="0" applyNumberFormat="1" applyFont="1" applyFill="1" applyBorder="1"/>
    <xf numFmtId="0" fontId="12" fillId="0" borderId="0" xfId="0" applyFont="1" applyFill="1" applyBorder="1" applyAlignment="1">
      <alignment horizontal="left" wrapText="1" indent="1"/>
    </xf>
    <xf numFmtId="212" fontId="0" fillId="0" borderId="0" xfId="0" applyNumberFormat="1" applyFont="1" applyBorder="1"/>
    <xf numFmtId="3" fontId="0" fillId="158" borderId="0" xfId="0" applyNumberFormat="1" applyFont="1" applyFill="1" applyBorder="1" applyAlignment="1">
      <alignment horizontal="right"/>
    </xf>
    <xf numFmtId="0" fontId="317" fillId="8" borderId="0" xfId="0" applyFont="1" applyFill="1" applyAlignment="1">
      <alignment horizontal="left" wrapText="1" indent="1"/>
    </xf>
    <xf numFmtId="0" fontId="311" fillId="8" borderId="0" xfId="0" applyFont="1" applyFill="1" applyAlignment="1">
      <alignment horizontal="left" wrapText="1" indent="1"/>
    </xf>
    <xf numFmtId="0" fontId="12" fillId="4" borderId="0" xfId="0" applyFont="1" applyFill="1" applyAlignment="1">
      <alignment horizontal="left" wrapText="1"/>
    </xf>
    <xf numFmtId="0" fontId="12" fillId="2" borderId="0" xfId="0" applyFont="1" applyFill="1" applyBorder="1" applyAlignment="1">
      <alignment horizontal="left" wrapText="1"/>
    </xf>
    <xf numFmtId="0" fontId="12" fillId="2" borderId="0" xfId="0" applyFont="1" applyFill="1" applyBorder="1" applyAlignment="1">
      <alignment horizontal="left" vertical="top" wrapText="1"/>
    </xf>
    <xf numFmtId="168" fontId="12" fillId="2" borderId="0" xfId="0" applyNumberFormat="1" applyFont="1" applyFill="1" applyBorder="1" applyAlignment="1">
      <alignment horizontal="left" wrapText="1"/>
    </xf>
    <xf numFmtId="168" fontId="12" fillId="2" borderId="0" xfId="0" applyNumberFormat="1" applyFont="1" applyFill="1" applyBorder="1" applyAlignment="1">
      <alignment horizontal="left" vertical="top" wrapText="1"/>
    </xf>
    <xf numFmtId="0" fontId="12" fillId="2" borderId="0" xfId="0" applyNumberFormat="1" applyFont="1" applyFill="1" applyBorder="1" applyAlignment="1">
      <alignment horizontal="left" wrapText="1"/>
    </xf>
    <xf numFmtId="0" fontId="12" fillId="4" borderId="0" xfId="0" applyFont="1" applyFill="1" applyAlignment="1">
      <alignment horizontal="left" wrapText="1"/>
    </xf>
    <xf numFmtId="0" fontId="12" fillId="2" borderId="0" xfId="0" applyFont="1" applyFill="1" applyBorder="1" applyAlignment="1">
      <alignment horizontal="left" wrapText="1"/>
    </xf>
  </cellXfs>
  <cellStyles count="6104">
    <cellStyle name=" 1" xfId="4121"/>
    <cellStyle name="_x000d__x000a_JournalTemplate=C:\COMFO\CTALK\JOURSTD.TPL_x000d__x000a_LbStateAddress=3 3 0 251 1 89 2 311_x000d__x000a_LbStateJou" xfId="3504"/>
    <cellStyle name="#,###.0" xfId="3"/>
    <cellStyle name="#,##0.0▲" xfId="4"/>
    <cellStyle name="? BP" xfId="3503"/>
    <cellStyle name="? BP 2" xfId="3502"/>
    <cellStyle name="? JY" xfId="3501"/>
    <cellStyle name="? JY 2" xfId="3500"/>
    <cellStyle name="]_x000d__x000a_Zoomed=1_x000d__x000a_Row=0_x000d__x000a_Column=0_x000d__x000a_Height=0_x000d__x000a_Width=0_x000d__x000a_FontName=FoxFont_x000d__x000a_FontStyle=0_x000d__x000a_FontSize=9_x000d__x000a_PrtFontName=FoxPrin" xfId="1633"/>
    <cellStyle name="_130_Terv Template_értékként" xfId="1138"/>
    <cellStyle name="_2.sz.melléklet _1-3.hó_08.04.11" xfId="1139"/>
    <cellStyle name="_2007_olaj_gáz_termék" xfId="3499"/>
    <cellStyle name="_2007_olaj_gáz_termék 2" xfId="4120"/>
    <cellStyle name="_2009_Russian_prices_SEC" xfId="1631"/>
    <cellStyle name="_2011 BRQ2_CAPEX_2011 08 12 (2)" xfId="1630"/>
    <cellStyle name="_2011 BRQ2_CAPEX_2011 08 12 (2) 2" xfId="1629"/>
    <cellStyle name="_2011 BRQ2_CAPEX_2011 08 12 (2) 3" xfId="1628"/>
    <cellStyle name="_Book7" xfId="4119"/>
    <cellStyle name="_Br_Értékesítés" xfId="3498"/>
    <cellStyle name="_Br_Értékesítés 2" xfId="4118"/>
    <cellStyle name="_BR_Q1-Q3_2010_Plan_2011-2013_E&amp;P" xfId="4117"/>
    <cellStyle name="_capex  2009_январь-дек МОЛ опер" xfId="1627"/>
    <cellStyle name="_CAPEX 3 8  TD INPUT" xfId="1626"/>
    <cellStyle name="_CAPEX 3 8  TD INPUT 2" xfId="1625"/>
    <cellStyle name="_CAPEX 3 8  TD INPUT_BR Q4_INA reserves" xfId="4116"/>
    <cellStyle name="_CAPEX 3 8  TD INPUT_Bu_BR_US_PPC_part" xfId="1624"/>
    <cellStyle name="_CAPEX 3 8  TD INPUT_Bu_BR_US_PPC_part wo TD_11 11 07" xfId="1623"/>
    <cellStyle name="_CAPEX 3 8  TD INPUT_CAPEX chart_BR Q4_Krisztina" xfId="4115"/>
    <cellStyle name="_CAPEX 3 8  TD INPUT_EBIT_ext_int_1_INA" xfId="1622"/>
    <cellStyle name="_CAPEX 3 8  TD INPUT_EBIT_ext_int_1_MOL" xfId="1621"/>
    <cellStyle name="_CAPEX 3 8  TD INPUT_EBIT_ext_int_1_MOL+INA" xfId="1620"/>
    <cellStyle name="_CAPEX 3 8  TD INPUT_eredménylevezetés FC1_Q1_2011 CT (2)" xfId="1619"/>
    <cellStyle name="_CAPEX 3 8  TD INPUT_eredménylevezetés FC1_Q1_2011.CT" xfId="1618"/>
    <cellStyle name="_CAPEX 3 8  TD INPUT_Felhasznált excel táblázazok_2011.08.29" xfId="2348"/>
    <cellStyle name="_CAPEX 3 8  TD INPUT_Fitch dia_9._12.03.22" xfId="1617"/>
    <cellStyle name="_Chart EP February" xfId="4114"/>
    <cellStyle name="_Chart_ EP_Jan_Feb" xfId="3497"/>
    <cellStyle name="_Copy of Grafikon odstupanja EBIT_EP_1-3 2010" xfId="4113"/>
    <cellStyle name="_Copy of Grafikon odstupanja EBIT_EP_1-3 2010_BR CROSCO GRUPA I-IX 2010 INA HRV+50%INAGIP+100%HAYAN (2)" xfId="4112"/>
    <cellStyle name="_Detailed_CAPEX_032010_act" xfId="1616"/>
    <cellStyle name="_detailed_CAPEX_072009" xfId="1615"/>
    <cellStyle name="_Detailed_CAPEX_09" xfId="1614"/>
    <cellStyle name="_Detailed_CAPEX_June_actual" xfId="1613"/>
    <cellStyle name="_Deviation between F4 and F3 CAPEX at EPD projects" xfId="1612"/>
    <cellStyle name="_DS_Impairment2011_Summary_24012012" xfId="4111"/>
    <cellStyle name="_E&amp;P BU-TD project plan differences_2007.09.17" xfId="1140"/>
    <cellStyle name="_E1 melléklet" xfId="1611"/>
    <cellStyle name="_E1E2 melléklet SFAS 20070322 első discont éves 11-Endre-javítva" xfId="1610"/>
    <cellStyle name="_E1E2 melléklet SFAS 20070322 első discont éves 11-Endre-javítva 2" xfId="1609"/>
    <cellStyle name="_E1E2 melléklet SFAS 20070322 első discont éves 11-Endre-javítva 3" xfId="1608"/>
    <cellStyle name="_E1E2 melléklet SFAS 20070322 első discont éves 11-Endre-javítva_BR Q4_INA reserves" xfId="4110"/>
    <cellStyle name="_E1E2 melléklet SFAS 20070322 első discont éves 11-Endre-javítva_Bu_BR_US_PPC_part" xfId="1607"/>
    <cellStyle name="_E1E2 melléklet SFAS 20070322 első discont éves 11-Endre-javítva_Bu_BR_US_PPC_part wo TD_11 11 07" xfId="1606"/>
    <cellStyle name="_E1E2 melléklet SFAS 20070322 első discont éves 11-Endre-javítva_CAPEX chart_BR Q4_Krisztina" xfId="4109"/>
    <cellStyle name="_E1E2 melléklet SFAS 20070322 első discont éves 11-Endre-javítva_EBIT_ext_int_1_INA" xfId="1605"/>
    <cellStyle name="_E1E2 melléklet SFAS 20070322 első discont éves 11-Endre-javítva_EBIT_ext_int_1_MOL" xfId="1604"/>
    <cellStyle name="_E1E2 melléklet SFAS 20070322 első discont éves 11-Endre-javítva_EBIT_ext_int_1_MOL+INA" xfId="1603"/>
    <cellStyle name="_E1E2 melléklet SFAS 20070322 első discont éves 11-Endre-javítva_eredménylevezetés FC1_Q1_2011 CT (2)" xfId="1602"/>
    <cellStyle name="_E1E2 melléklet SFAS 20070322 első discont éves 11-Endre-javítva_eredménylevezetés FC1_Q1_2011.CT" xfId="1601"/>
    <cellStyle name="_E1E2 melléklet SFAS 20070322 első discont éves 11-Endre-javítva_FC1_effects_2012" xfId="1600"/>
    <cellStyle name="_E1E2 melléklet SFAS 20070322 első discont éves 11-Endre-javítva_Felhasznált excel táblázazok_2011.08.29" xfId="2347"/>
    <cellStyle name="_EBIT_za prezentacijul_BUPlan" xfId="4108"/>
    <cellStyle name="_EBIT_za prezentacijul_BUPlan_ROACE_INA d d _2010-2015 - final" xfId="4107"/>
    <cellStyle name="_EP_DAR_13 12 09_DRAFT" xfId="3496"/>
    <cellStyle name="_EP_DAR_13 12 09_DRAFT 2" xfId="3495"/>
    <cellStyle name="_EP_DAR_13 12 09_DRAFT 2_MR_Upstream 3-2013" xfId="4106"/>
    <cellStyle name="_EP_DAR_13 12 09_DRAFT 2_Template_ MR_Retail (3)" xfId="4105"/>
    <cellStyle name="_EP_DAR_13 12 09_DRAFT_FC3-BU 2011-2013" xfId="4104"/>
    <cellStyle name="_EP_DAR_13 12 09_DRAFT_Odstupanja za RP" xfId="4103"/>
    <cellStyle name="_EP_DAR_13 12 09_DRAFT_PP Estimated  01 2012 Sanja" xfId="3494"/>
    <cellStyle name="_EP_DAR_13 12 09_DRAFT_PP Estimated  01 2012 Sanja 2" xfId="3493"/>
    <cellStyle name="_EP_DAR_13 12 09_DRAFT_ROACE_INA d d _2010-2015 - final" xfId="4102"/>
    <cellStyle name="_Estimated Gas&amp;Power template" xfId="3492"/>
    <cellStyle name="_FC3-BU 2011-2013" xfId="4101"/>
    <cellStyle name="_FC3-BU 2011-2013 (2)" xfId="4100"/>
    <cellStyle name="_Global5 DT tartalék save" xfId="4099"/>
    <cellStyle name="_Grafikon odstupanja EBIT_E&amp;P" xfId="3491"/>
    <cellStyle name="_Grafikon odstupanja EBIT_E&amp;P 2" xfId="4098"/>
    <cellStyle name="_IDC Opn.Clos" xfId="4097"/>
    <cellStyle name="_IDC Opn.Clos 2" xfId="4096"/>
    <cellStyle name="_Igazgatói_Jelentés_2008.07.29" xfId="3490"/>
    <cellStyle name="_Igazgatói_Jelentés_2008.07.29 2" xfId="4095"/>
    <cellStyle name="_INA 2011-2015_plan_HRK_23-7-2010BASELINE" xfId="1599"/>
    <cellStyle name="_INA Group EBIT_Chart_Kalkulacija" xfId="4094"/>
    <cellStyle name="_INA Group EBIT_Chart_Kalkulacija_ROACE_INA d d _2010-2015 - final" xfId="4093"/>
    <cellStyle name="_INA_Upstream_H1_2010" xfId="4092"/>
    <cellStyle name="_INPUT CAPEX BASELINE23.7." xfId="1598"/>
    <cellStyle name="_INPUT CAPEX BASELINE23.7. 2" xfId="1597"/>
    <cellStyle name="_INPUT CAPEX BASELINE23.7._BR Q4_INA reserves" xfId="4091"/>
    <cellStyle name="_INPUT CAPEX BASELINE23.7._Bu_BR_US_PPC_part" xfId="1596"/>
    <cellStyle name="_INPUT CAPEX BASELINE23.7._Bu_BR_US_PPC_part wo TD_11 11 07" xfId="1595"/>
    <cellStyle name="_INPUT CAPEX BASELINE23.7._CAPEX chart_BR Q4_Krisztina" xfId="4090"/>
    <cellStyle name="_INPUT CAPEX BASELINE23.7._EBIT_ext_int_1_INA" xfId="1594"/>
    <cellStyle name="_INPUT CAPEX BASELINE23.7._EBIT_ext_int_1_MOL" xfId="1593"/>
    <cellStyle name="_INPUT CAPEX BASELINE23.7._EBIT_ext_int_1_MOL+INA" xfId="1592"/>
    <cellStyle name="_INPUT CAPEX BASELINE23.7._eredménylevezetés FC1_Q1_2011 CT (2)" xfId="1590"/>
    <cellStyle name="_INPUT CAPEX BASELINE23.7._eredménylevezetés FC1_Q1_2011.CT" xfId="1588"/>
    <cellStyle name="_INPUT CAPEX BASELINE23.7._Felhasznált excel táblázazok_2011.08.29" xfId="2346"/>
    <cellStyle name="_INPUT CAPEX BASELINE23.7._Fitch dia_9._12.03.22" xfId="1586"/>
    <cellStyle name="_layout-MOL Grupa FC3_2011-Rafinerija nafte Rijeka" xfId="4088"/>
    <cellStyle name="_L-B-P-2000" xfId="1585"/>
    <cellStyle name="_LBP-TRS-2000" xfId="1584"/>
    <cellStyle name="_L-B-P-TRS-2000" xfId="1583"/>
    <cellStyle name="_L-Bur-Perm-9-m" xfId="1582"/>
    <cellStyle name="_LHS-TRS-2000" xfId="1581"/>
    <cellStyle name="_MEH_adatszolgáltatás_2011" xfId="1580"/>
    <cellStyle name="_MOL Caspianszabi" xfId="1194"/>
    <cellStyle name="_MOL Caspianszabi 2" xfId="1579"/>
    <cellStyle name="_MOL Caspianszabi 3" xfId="1578"/>
    <cellStyle name="_MOL Caspianszabi_BR Q4_INA reserves" xfId="4087"/>
    <cellStyle name="_MOL Caspianszabi_Bu_BR_US_PPC_part" xfId="1577"/>
    <cellStyle name="_MOL Caspianszabi_Bu_BR_US_PPC_part wo TD_11 11 07" xfId="1576"/>
    <cellStyle name="_MOL Caspianszabi_CAPEX" xfId="4086"/>
    <cellStyle name="_MOL Caspianszabi_CAPEX chart_BR Q4_Krisztina" xfId="4085"/>
    <cellStyle name="_MOL Caspianszabi_CAPEX Monthly_report_2013_za MOL MARCH" xfId="2336"/>
    <cellStyle name="_MOL Caspianszabi_EBIT_ext_int_1_INA" xfId="1575"/>
    <cellStyle name="_MOL Caspianszabi_EBIT_ext_int_1_MOL" xfId="1574"/>
    <cellStyle name="_MOL Caspianszabi_EBIT_ext_int_1_MOL+INA" xfId="1573"/>
    <cellStyle name="_MOL Caspianszabi_eredménylevezetés FC1_Q1_2011 CT (2)" xfId="1572"/>
    <cellStyle name="_MOL Caspianszabi_eredménylevezetés FC1_Q1_2011.CT" xfId="1571"/>
    <cellStyle name="_MOL Caspianszabi_ESTIMATED ACTUAL CAPEX APRIL" xfId="4084"/>
    <cellStyle name="_MOL Caspianszabi_ESTIMATED ACTUAL CAPEX FEBRUARY" xfId="2335"/>
    <cellStyle name="_MOL Caspianszabi_ESTIMATED ACTUAL CAPEX MARCH (2)" xfId="2334"/>
    <cellStyle name="_MOL Caspianszabi_ESTIMATED ACTUAL CAPEX MAY" xfId="4083"/>
    <cellStyle name="_MOL Caspianszabi_Estimated actual_March 2013 Production and sales" xfId="2332"/>
    <cellStyle name="_MOL Caspianszabi_FC1_effects_2012" xfId="1570"/>
    <cellStyle name="_MOL Caspianszabi_Felhasznált excel táblázazok_2011.08.29" xfId="2345"/>
    <cellStyle name="_MOL Caspianszabi_Monthly_report_2011.1-5." xfId="1195"/>
    <cellStyle name="_MOL Caspianszabi_Monthly_report_2013_February INA FS" xfId="2309"/>
    <cellStyle name="_MOL Caspianszabi_Monthly_report_2013_INA US_Feb (2) (2)" xfId="2856"/>
    <cellStyle name="_MOL Caspianszabi_Monthly_report_2013_INA US_Mar" xfId="2853"/>
    <cellStyle name="_MOL Caspianszabi_Monthly_report_2013_minta INA FS_est" xfId="2851"/>
    <cellStyle name="_MOL Caspianszabi_Monthly_report_2013_za MOL APRIL" xfId="2849"/>
    <cellStyle name="_MOL_Caspian_2005_1_3_work_2file_08-05" xfId="1569"/>
    <cellStyle name="_MOL_Caspian_2005_1_3_work_2file_08-05 2" xfId="1568"/>
    <cellStyle name="_MOL_Caspian_2005_1_3_work_2file_08-05 3" xfId="1567"/>
    <cellStyle name="_MOL_Caspian_2005_1_3_work_2file_08-05_BR Q4_INA reserves" xfId="4081"/>
    <cellStyle name="_MOL_Caspian_2005_1_3_work_2file_08-05_Bu_BR_US_PPC_part" xfId="1566"/>
    <cellStyle name="_MOL_Caspian_2005_1_3_work_2file_08-05_Bu_BR_US_PPC_part wo TD_11 11 07" xfId="1565"/>
    <cellStyle name="_MOL_Caspian_2005_1_3_work_2file_08-05_CAPEX chart_BR Q4_Krisztina" xfId="4080"/>
    <cellStyle name="_MOL_Caspian_2005_1_3_work_2file_08-05_EBIT_ext_int_1_INA" xfId="1564"/>
    <cellStyle name="_MOL_Caspian_2005_1_3_work_2file_08-05_EBIT_ext_int_1_MOL" xfId="1563"/>
    <cellStyle name="_MOL_Caspian_2005_1_3_work_2file_08-05_EBIT_ext_int_1_MOL+INA" xfId="1562"/>
    <cellStyle name="_MOL_Caspian_2005_1_3_work_2file_08-05_eredménylevezetés FC1_Q1_2011 CT (2)" xfId="1561"/>
    <cellStyle name="_MOL_Caspian_2005_1_3_work_2file_08-05_eredménylevezetés FC1_Q1_2011.CT" xfId="1560"/>
    <cellStyle name="_MOL_Caspian_2005_1_3_work_2file_08-05_FC1_effects_2012" xfId="1559"/>
    <cellStyle name="_MOL_Caspian_2005_1_3_work_2file_08-05_Felhasznált excel táblázazok_2011.08.29" xfId="2344"/>
    <cellStyle name="_MOL_Caspian_2005_1_3_work_file_09-05" xfId="1196"/>
    <cellStyle name="_MOL_Caspian_2005_1_3_work_file_09-05 2" xfId="1557"/>
    <cellStyle name="_MOL_Caspian_2005_1_3_work_file_09-05 3" xfId="1556"/>
    <cellStyle name="_MOL_Caspian_2005_1_3_work_file_09-05_BR Q4_INA reserves" xfId="4079"/>
    <cellStyle name="_MOL_Caspian_2005_1_3_work_file_09-05_Bu_BR_US_PPC_part" xfId="1555"/>
    <cellStyle name="_MOL_Caspian_2005_1_3_work_file_09-05_Bu_BR_US_PPC_part wo TD_11 11 07" xfId="1554"/>
    <cellStyle name="_MOL_Caspian_2005_1_3_work_file_09-05_CAPEX" xfId="4078"/>
    <cellStyle name="_MOL_Caspian_2005_1_3_work_file_09-05_CAPEX chart_BR Q4_Krisztina" xfId="4077"/>
    <cellStyle name="_MOL_Caspian_2005_1_3_work_file_09-05_CAPEX Monthly_report_2013_za MOL MARCH" xfId="2848"/>
    <cellStyle name="_MOL_Caspian_2005_1_3_work_file_09-05_EBIT_ext_int_1_INA" xfId="1553"/>
    <cellStyle name="_MOL_Caspian_2005_1_3_work_file_09-05_EBIT_ext_int_1_MOL" xfId="1552"/>
    <cellStyle name="_MOL_Caspian_2005_1_3_work_file_09-05_EBIT_ext_int_1_MOL+INA" xfId="1551"/>
    <cellStyle name="_MOL_Caspian_2005_1_3_work_file_09-05_eredménylevezetés FC1_Q1_2011 CT (2)" xfId="1550"/>
    <cellStyle name="_MOL_Caspian_2005_1_3_work_file_09-05_eredménylevezetés FC1_Q1_2011.CT" xfId="1549"/>
    <cellStyle name="_MOL_Caspian_2005_1_3_work_file_09-05_ESTIMATED ACTUAL CAPEX APRIL" xfId="4075"/>
    <cellStyle name="_MOL_Caspian_2005_1_3_work_file_09-05_ESTIMATED ACTUAL CAPEX FEBRUARY" xfId="2847"/>
    <cellStyle name="_MOL_Caspian_2005_1_3_work_file_09-05_ESTIMATED ACTUAL CAPEX MARCH (2)" xfId="2846"/>
    <cellStyle name="_MOL_Caspian_2005_1_3_work_file_09-05_ESTIMATED ACTUAL CAPEX MAY" xfId="4074"/>
    <cellStyle name="_MOL_Caspian_2005_1_3_work_file_09-05_Estimated actual_March 2013 Production and sales" xfId="2845"/>
    <cellStyle name="_MOL_Caspian_2005_1_3_work_file_09-05_FC1_effects_2012" xfId="1548"/>
    <cellStyle name="_MOL_Caspian_2005_1_3_work_file_09-05_Felhasznált excel táblázazok_2011.08.29" xfId="2343"/>
    <cellStyle name="_MOL_Caspian_2005_1_3_work_file_09-05_Monthly_report_2011.1-5." xfId="1197"/>
    <cellStyle name="_MOL_Caspian_2005_1_3_work_file_09-05_Monthly_report_2013_February INA FS" xfId="2843"/>
    <cellStyle name="_MOL_Caspian_2005_1_3_work_file_09-05_Monthly_report_2013_INA US_Feb (2) (2)" xfId="2842"/>
    <cellStyle name="_MOL_Caspian_2005_1_3_work_file_09-05_Monthly_report_2013_INA US_Mar" xfId="2841"/>
    <cellStyle name="_MOL_Caspian_2005_1_3_work_file_09-05_Monthly_report_2013_minta INA FS_est" xfId="2840"/>
    <cellStyle name="_MOL_Caspian_2005_1_3_work_file_09-05_Monthly_report_2013_za MOL APRIL" xfId="2839"/>
    <cellStyle name="_MOLCaspianTBreclass_to_Cyprus" xfId="1198"/>
    <cellStyle name="_Munkafüzet2" xfId="1547"/>
    <cellStyle name="_Munkafüzet2 (3)" xfId="1546"/>
    <cellStyle name="_Munkafüzet2 (3) 2" xfId="1545"/>
    <cellStyle name="_Munkafüzet2 (3) 3" xfId="1544"/>
    <cellStyle name="_Munkafüzet2 (3)_BR Q4_INA reserves" xfId="4073"/>
    <cellStyle name="_Munkafüzet2 (3)_Bu_BR_US_PPC_part" xfId="1543"/>
    <cellStyle name="_Munkafüzet2 (3)_Bu_BR_US_PPC_part wo TD_11 11 07" xfId="1542"/>
    <cellStyle name="_Munkafüzet2 (3)_CAPEX chart_BR Q4_Krisztina" xfId="4063"/>
    <cellStyle name="_Munkafüzet2 (3)_EBIT_ext_int_1_INA" xfId="1541"/>
    <cellStyle name="_Munkafüzet2 (3)_EBIT_ext_int_1_MOL" xfId="1540"/>
    <cellStyle name="_Munkafüzet2 (3)_EBIT_ext_int_1_MOL+INA" xfId="1539"/>
    <cellStyle name="_Munkafüzet2 (3)_eredménylevezetés FC1_Q1_2011 CT (2)" xfId="1538"/>
    <cellStyle name="_Munkafüzet2 (3)_eredménylevezetés FC1_Q1_2011.CT" xfId="1537"/>
    <cellStyle name="_Munkafüzet2 (3)_FC1_effects_2012" xfId="1536"/>
    <cellStyle name="_Munkafüzet2 (3)_Felhasznált excel táblázazok_2011.08.29" xfId="2342"/>
    <cellStyle name="_Munkafüzet2 10" xfId="1535"/>
    <cellStyle name="_Munkafüzet2 11" xfId="1534"/>
    <cellStyle name="_Munkafüzet2 12" xfId="1533"/>
    <cellStyle name="_Munkafüzet2 13" xfId="1532"/>
    <cellStyle name="_Munkafüzet2 14" xfId="1531"/>
    <cellStyle name="_Munkafüzet2 15" xfId="1530"/>
    <cellStyle name="_Munkafüzet2 16" xfId="1529"/>
    <cellStyle name="_Munkafüzet2 17" xfId="1528"/>
    <cellStyle name="_Munkafüzet2 18" xfId="1527"/>
    <cellStyle name="_Munkafüzet2 19" xfId="1526"/>
    <cellStyle name="_Munkafüzet2 2" xfId="1525"/>
    <cellStyle name="_Munkafüzet2 20" xfId="1524"/>
    <cellStyle name="_Munkafüzet2 21" xfId="1523"/>
    <cellStyle name="_Munkafüzet2 22" xfId="1522"/>
    <cellStyle name="_Munkafüzet2 23" xfId="1521"/>
    <cellStyle name="_Munkafüzet2 24" xfId="1520"/>
    <cellStyle name="_Munkafüzet2 25" xfId="1517"/>
    <cellStyle name="_Munkafüzet2 26" xfId="1516"/>
    <cellStyle name="_Munkafüzet2 27" xfId="1515"/>
    <cellStyle name="_Munkafüzet2 28" xfId="1514"/>
    <cellStyle name="_Munkafüzet2 29" xfId="1513"/>
    <cellStyle name="_Munkafüzet2 3" xfId="1512"/>
    <cellStyle name="_Munkafüzet2 30" xfId="1511"/>
    <cellStyle name="_Munkafüzet2 31" xfId="1510"/>
    <cellStyle name="_Munkafüzet2 32" xfId="1509"/>
    <cellStyle name="_Munkafüzet2 33" xfId="1508"/>
    <cellStyle name="_Munkafüzet2 34" xfId="1507"/>
    <cellStyle name="_Munkafüzet2 35" xfId="1506"/>
    <cellStyle name="_Munkafüzet2 4" xfId="1505"/>
    <cellStyle name="_Munkafüzet2 5" xfId="1504"/>
    <cellStyle name="_Munkafüzet2 6" xfId="1503"/>
    <cellStyle name="_Munkafüzet2 7" xfId="1502"/>
    <cellStyle name="_Munkafüzet2 8" xfId="1501"/>
    <cellStyle name="_Munkafüzet2 9" xfId="1500"/>
    <cellStyle name="_Munkafüzet2_BR Q4_INA reserves" xfId="3712"/>
    <cellStyle name="_Munkafüzet2_Bu_BR_US_PPC_part" xfId="1499"/>
    <cellStyle name="_Munkafüzet2_Bu_BR_US_PPC_part wo TD_11 11 07" xfId="1498"/>
    <cellStyle name="_Munkafüzet2_CAPEX chart_BR Q4_Krisztina" xfId="3713"/>
    <cellStyle name="_Munkafüzet2_EBIT_ext_int_1_INA" xfId="1497"/>
    <cellStyle name="_Munkafüzet2_EBIT_ext_int_1_MOL" xfId="1496"/>
    <cellStyle name="_Munkafüzet2_EBIT_ext_int_1_MOL+INA" xfId="1494"/>
    <cellStyle name="_Munkafüzet2_eredménylevezetés FC1_Q1_2011 CT (2)" xfId="1493"/>
    <cellStyle name="_Munkafüzet2_eredménylevezetés FC1_Q1_2011.CT" xfId="1492"/>
    <cellStyle name="_Munkafüzet2_FC1_effects_2012" xfId="1491"/>
    <cellStyle name="_Munkafüzet2_Felhasznált excel táblázazok_2011.08.29" xfId="2302"/>
    <cellStyle name="_NN-SF-9-mon" xfId="1490"/>
    <cellStyle name="_NN-SF-9-mon_1" xfId="1489"/>
    <cellStyle name="_NN-SF-9-mon_5 -З (2)" xfId="1488"/>
    <cellStyle name="_NN-SF-9-mon_L-B-P-2000" xfId="1487"/>
    <cellStyle name="_NN-SF-9-mon_L-Bur-SF-9-mon" xfId="1485"/>
    <cellStyle name="_NN-SF-9-mon_LHS-TRS-2000" xfId="1484"/>
    <cellStyle name="_NN-SF-9-mon_TRS-BUR-2000" xfId="1483"/>
    <cellStyle name="_NN-SF-9-mon_Декларация (2)" xfId="1482"/>
    <cellStyle name="_NN-SF-9-mon_Реал 2 (2)" xfId="1481"/>
    <cellStyle name="_NN-SF-9-mon_Ф-11  (2)" xfId="1480"/>
    <cellStyle name="_NN-SF-9-mon_Ф-11 (2)" xfId="1479"/>
    <cellStyle name="_NN-SF-9-mon_Ф3 (2)" xfId="1478"/>
    <cellStyle name="_NN-SF-9-mon_Ф4 (2)" xfId="1476"/>
    <cellStyle name="_NN-SF-9-mon_Ф5 (2)" xfId="1475"/>
    <cellStyle name="_Odstupanja za RP" xfId="3716"/>
    <cellStyle name="_Olajterm" xfId="3475"/>
    <cellStyle name="_Olajterm 2" xfId="3718"/>
    <cellStyle name="_Optina plan 2011 - 2013" xfId="3719"/>
    <cellStyle name="_Podloge za MR_Retail_Dec 2010" xfId="3720"/>
    <cellStyle name="_Podloge za MR_Retail_Dec 2010_ROACE_INA d d _2010-2015 - final" xfId="3721"/>
    <cellStyle name="_Potrošnja prirodnog plina FC2" xfId="3723"/>
    <cellStyle name="_PP WorkCap Chart" xfId="3474"/>
    <cellStyle name="_PP WorkCap Chart 2" xfId="3473"/>
    <cellStyle name="_PP WorkCap Chart 3" xfId="3472"/>
    <cellStyle name="_preprava(autá)_nev" xfId="3724"/>
    <cellStyle name="_Prev. Br_Értékesítés" xfId="3471"/>
    <cellStyle name="_Prev. Br_Értékesítés 2" xfId="3725"/>
    <cellStyle name="_Prev. Olajterm" xfId="3470"/>
    <cellStyle name="_Prev. Olajterm 2" xfId="3726"/>
    <cellStyle name="_Prev. Termék" xfId="3469"/>
    <cellStyle name="_Prev. Termék 2" xfId="3728"/>
    <cellStyle name="_Provision actualization_30-06-2010_SIMPLE_values" xfId="3729"/>
    <cellStyle name="_QR_Retail_moj template" xfId="3730"/>
    <cellStyle name="_QR_Retail_moj template 2" xfId="3731"/>
    <cellStyle name="_QuickReport Jan-October 2011" xfId="3733"/>
    <cellStyle name="_Rekonszi_2005_Q3" xfId="5"/>
    <cellStyle name="_Rekonszi_2005_Q3 2" xfId="787"/>
    <cellStyle name="_Rekonszi_2005_Q3 3" xfId="3468"/>
    <cellStyle name="_Rekonszi_2005_Q3 4" xfId="5070"/>
    <cellStyle name="_Rekonszi_2005_Q3 5" xfId="444"/>
    <cellStyle name="_Reserves" xfId="3734"/>
    <cellStyle name="_Reserves (2)" xfId="1473"/>
    <cellStyle name="_Reserves (2) 2" xfId="1472"/>
    <cellStyle name="_Reserves (2) 3" xfId="1471"/>
    <cellStyle name="_reserves_INA+MOL_2009" xfId="1470"/>
    <cellStyle name="_Revised plan 2009_PEvevőalaptőkerészesedés_(Icának)_v3" xfId="1200"/>
    <cellStyle name="_RP-2000" xfId="1469"/>
    <cellStyle name="_RP-2000new" xfId="1467"/>
    <cellStyle name="_Russia and Pakistan reserve evaluation 2009_határozatok_alapján" xfId="1466"/>
    <cellStyle name="_Sheet1" xfId="2833"/>
    <cellStyle name="_ST_IFRS_June_2005_v1" xfId="1465"/>
    <cellStyle name="_SZNP - Eqiuty Roll" xfId="1464"/>
    <cellStyle name="_SZNP - rasshifrovki-002000-333" xfId="1463"/>
    <cellStyle name="_SZNP - TRS-092000" xfId="1462"/>
    <cellStyle name="_Techn_perf_09act" xfId="1461"/>
    <cellStyle name="_TechnPerf_08act" xfId="1460"/>
    <cellStyle name="_Template_ZMB_24_02_2010_v1" xfId="1459"/>
    <cellStyle name="_Template_ZMB_25092009" xfId="1458"/>
    <cellStyle name="_Termék" xfId="3467"/>
    <cellStyle name="_Termék 2" xfId="3737"/>
    <cellStyle name="_termelő écs számítás" xfId="1141"/>
    <cellStyle name="_termelő écs számítás 2" xfId="3466"/>
    <cellStyle name="_Textual analysis_Jan-Sept 2011" xfId="3738"/>
    <cellStyle name="_Textual analysis_Jan-Sept 2011 2" xfId="3739"/>
    <cellStyle name="_TRS_0603_ZAO_LP_D" xfId="1456"/>
    <cellStyle name="_TRS_0903_ZAOLP_надежда" xfId="1455"/>
    <cellStyle name="_TRS-2000" xfId="1454"/>
    <cellStyle name="_UGL CONSOL 2005" xfId="1453"/>
    <cellStyle name="_ULAZI SDRiM FC1_2011-OSTV1-3+BU4-12_2011+BU1-6_2012" xfId="3740"/>
    <cellStyle name="_US_Baseline project plan_2011-2013_10 08 14" xfId="1452"/>
    <cellStyle name="_US_Segment_CAPEX_2010Q1_10.05.14" xfId="1451"/>
    <cellStyle name="_US_Segment_CAPEX_2010Q1_10.05.14 2" xfId="1450"/>
    <cellStyle name="_US_Segment_CAPEX_2010Q1_10.05.14_Bottom Up plan 2013- 2015 Corporate functions" xfId="3741"/>
    <cellStyle name="_US_Segment_CAPEX_2010Q1_10.05.14_Bottom Up plan 2013- 2015 tablice 1 i 2_verzija3" xfId="3743"/>
    <cellStyle name="_US_Segment_CAPEX_2010Q1_10.05.14_BR Q4_INA reserves" xfId="3744"/>
    <cellStyle name="_US_Segment_CAPEX_2010Q1_10.05.14_Bu_BR_US_PPC_part" xfId="1449"/>
    <cellStyle name="_US_Segment_CAPEX_2010Q1_10.05.14_Bu_BR_US_PPC_part wo TD_11 11 07" xfId="1448"/>
    <cellStyle name="_US_Segment_CAPEX_2010Q1_10.05.14_CAPEX chart_BR Q4_Krisztina" xfId="3746"/>
    <cellStyle name="_US_Segment_CAPEX_2010Q1_10.05.14_CAPEX Status Table 29.10.2012" xfId="3747"/>
    <cellStyle name="_US_Segment_CAPEX_2010Q1_10.05.14_EBIT_ext_int_1_INA" xfId="1447"/>
    <cellStyle name="_US_Segment_CAPEX_2010Q1_10.05.14_EBIT_ext_int_1_MOL" xfId="1446"/>
    <cellStyle name="_US_Segment_CAPEX_2010Q1_10.05.14_EBIT_ext_int_1_MOL+INA" xfId="1445"/>
    <cellStyle name="_US_Segment_CAPEX_2010Q1_10.05.14_eredménylevezetés FC1_Q1_2011 CT (2)" xfId="1444"/>
    <cellStyle name="_US_Segment_CAPEX_2010Q1_10.05.14_eredménylevezetés FC1_Q1_2011.CT" xfId="1443"/>
    <cellStyle name="_US_Segment_CAPEX_2010Q1_10.05.14_Felhasznált excel táblázazok_2011.08.29" xfId="2215"/>
    <cellStyle name="_US_Segment_CAPEX_2010Q1_10.05.14_Final Investment Plan 2012-2014 with update IM positions 26.01.2012." xfId="3750"/>
    <cellStyle name="_US_Segment_CAPEX_2010Q1_10.05.14_Fitch dia_9._12.03.22" xfId="1442"/>
    <cellStyle name="_week_report" xfId="1441"/>
    <cellStyle name="_WORKING CAPITAL -Barimac" xfId="3465"/>
    <cellStyle name="_WORKING CAPITAL -Barimac 2" xfId="3464"/>
    <cellStyle name="_WORKING CAPITAL -Barimac 3" xfId="3462"/>
    <cellStyle name="_WorkKap 2010" xfId="3752"/>
    <cellStyle name="_WorkKap 2010_ROACE_INA d d _2010-2015 - final" xfId="3754"/>
    <cellStyle name="_ZMB till  30 07 08" xfId="1440"/>
    <cellStyle name="_ZMB till 29 09 09 (2)" xfId="1439"/>
    <cellStyle name="_ZMB_becslés_01" xfId="1201"/>
    <cellStyle name="_ZMB_BR" xfId="1142"/>
    <cellStyle name="_ZMB_CAPEX_kibontás" xfId="445"/>
    <cellStyle name="_ZMB_CAPEX_kibontás 2" xfId="788"/>
    <cellStyle name="_ZMB_CAPEX_kibontás 3" xfId="5071"/>
    <cellStyle name="_ZMB_MONTHLY REPORT2" xfId="1202"/>
    <cellStyle name="_ZMB_TB_dec_2007_ADDA_AT_v11" xfId="1436"/>
    <cellStyle name="_ZMB-MKT 2004 Q1(04.09)" xfId="446"/>
    <cellStyle name="_ZMB-MKT 2004 Q1(04.09) 2" xfId="789"/>
    <cellStyle name="_ZMB-MKT 2004 Q1(04.09) 3" xfId="5072"/>
    <cellStyle name="_ZMB-MKT 2004 Q1(04.15)" xfId="1204"/>
    <cellStyle name="_ZMB-MKT 2004 Q2" xfId="1205"/>
    <cellStyle name="_ZMB-MKT 2004 Q3 v3" xfId="1206"/>
    <cellStyle name="_ZMB-MKT 2004 Q4" xfId="1433"/>
    <cellStyle name="_ZMB-MKT 2004 Q4 v2" xfId="1207"/>
    <cellStyle name="_ZMB-MKT 2005 Q1 v1" xfId="1208"/>
    <cellStyle name="_ZMBQ_1Q_forecast_v12" xfId="447"/>
    <cellStyle name="_ZMBQ_1Q_forecast_v12 2" xfId="790"/>
    <cellStyle name="_ZMBQ_1Q_forecast_v12 3" xfId="5073"/>
    <cellStyle name="_Б640" xfId="1430"/>
    <cellStyle name="_Декларация" xfId="1429"/>
    <cellStyle name="_Замечания_ЛП" xfId="1428"/>
    <cellStyle name="_Копия Business_Plan_2008_RAS_BT_v5_repl" xfId="1210"/>
    <cellStyle name="_Резервы_с комментариями 1_20090115" xfId="1427"/>
    <cellStyle name="_Справка к декларации" xfId="1426"/>
    <cellStyle name="_Форма - добыча нефти и газа  2003г" xfId="1425"/>
    <cellStyle name="£ BP" xfId="6"/>
    <cellStyle name="¥ JY" xfId="7"/>
    <cellStyle name="=C:\WINNT35\SYSTEM32\COMMAND.COM" xfId="3461"/>
    <cellStyle name="=C:\WINNT35\SYSTEM32\COMMAND.COM 2" xfId="3460"/>
    <cellStyle name="=D:\WINNT\SYSTEM32\COMMAND.COM" xfId="3755"/>
    <cellStyle name="=D:\WINNT\SYSTEM32\COMMAND.COM 2" xfId="3756"/>
    <cellStyle name="=D:\WINNT\SYSTEM32\COMMAND.COM_CAPEX Status Table 29.10.2012" xfId="3757"/>
    <cellStyle name="§Q\?1@" xfId="8"/>
    <cellStyle name="0,00;0;" xfId="1424"/>
    <cellStyle name="01_Page Heading" xfId="1423"/>
    <cellStyle name="03_Table Notes" xfId="1422"/>
    <cellStyle name="04_Table text" xfId="1421"/>
    <cellStyle name="1-1.ｾﾙ均等両端ｽﾍﾟ-ｽ" xfId="9"/>
    <cellStyle name="1-2.縦下詰配置" xfId="10"/>
    <cellStyle name="1-3.縦中央配置" xfId="11"/>
    <cellStyle name="1-4.縦上詰配置" xfId="12"/>
    <cellStyle name="1-5.縦中央配置ｵﾘｶｴｼ" xfId="13"/>
    <cellStyle name="1-6.縦上詰配置ｵﾘｶｴｼ" xfId="14"/>
    <cellStyle name="1tizedes" xfId="15"/>
    <cellStyle name="1tizedes 2" xfId="3758"/>
    <cellStyle name="20 % – Poudarek1" xfId="3759"/>
    <cellStyle name="20 % – Poudarek2" xfId="3760"/>
    <cellStyle name="20 % – Poudarek3" xfId="3761"/>
    <cellStyle name="20 % – Poudarek4" xfId="3762"/>
    <cellStyle name="20 % – Poudarek5" xfId="3763"/>
    <cellStyle name="20 % – Poudarek6" xfId="3764"/>
    <cellStyle name="20 % - zvýraznenie1" xfId="3765"/>
    <cellStyle name="20 % - zvýraznenie2" xfId="3766"/>
    <cellStyle name="20 % - zvýraznenie3" xfId="3768"/>
    <cellStyle name="20 % - zvýraznenie4" xfId="3769"/>
    <cellStyle name="20 % - zvýraznenie5" xfId="3770"/>
    <cellStyle name="20 % - zvýraznenie6" xfId="3771"/>
    <cellStyle name="20% - 1. jelölőszín 2" xfId="16"/>
    <cellStyle name="20% - 1. jelölőszín 2 2" xfId="791"/>
    <cellStyle name="20% - 1. jelölőszín 2 3" xfId="1420"/>
    <cellStyle name="20% - 1. jelölőszín 2 4" xfId="5074"/>
    <cellStyle name="20% - 1. jelölőszín 2 5" xfId="448"/>
    <cellStyle name="20% - 2. jelölőszín 2" xfId="17"/>
    <cellStyle name="20% - 2. jelölőszín 2 2" xfId="792"/>
    <cellStyle name="20% - 2. jelölőszín 2 3" xfId="1419"/>
    <cellStyle name="20% - 2. jelölőszín 2 4" xfId="5075"/>
    <cellStyle name="20% - 2. jelölőszín 2 5" xfId="449"/>
    <cellStyle name="20% - 3. jelölőszín 2" xfId="18"/>
    <cellStyle name="20% - 3. jelölőszín 2 2" xfId="793"/>
    <cellStyle name="20% - 3. jelölőszín 2 3" xfId="1418"/>
    <cellStyle name="20% - 3. jelölőszín 2 4" xfId="5076"/>
    <cellStyle name="20% - 3. jelölőszín 2 5" xfId="450"/>
    <cellStyle name="20% - 4. jelölőszín 2" xfId="19"/>
    <cellStyle name="20% - 4. jelölőszín 2 2" xfId="794"/>
    <cellStyle name="20% - 4. jelölőszín 2 3" xfId="1417"/>
    <cellStyle name="20% - 4. jelölőszín 2 4" xfId="5077"/>
    <cellStyle name="20% - 4. jelölőszín 2 5" xfId="451"/>
    <cellStyle name="20% - 5. jelölőszín 2" xfId="20"/>
    <cellStyle name="20% - 5. jelölőszín 2 2" xfId="795"/>
    <cellStyle name="20% - 5. jelölőszín 2 3" xfId="1416"/>
    <cellStyle name="20% - 5. jelölőszín 2 4" xfId="5078"/>
    <cellStyle name="20% - 5. jelölőszín 2 5" xfId="452"/>
    <cellStyle name="20% - 6. jelölőszín 2" xfId="21"/>
    <cellStyle name="20% - 6. jelölőszín 2 2" xfId="796"/>
    <cellStyle name="20% - 6. jelölőszín 2 3" xfId="1415"/>
    <cellStyle name="20% - 6. jelölőszín 2 4" xfId="5079"/>
    <cellStyle name="20% - 6. jelölőszín 2 5" xfId="453"/>
    <cellStyle name="20% - Accent1 2" xfId="797"/>
    <cellStyle name="20% - Accent1 2 2" xfId="3458"/>
    <cellStyle name="20% - Accent1 2 2 2" xfId="3772"/>
    <cellStyle name="20% - Accent1 2 3" xfId="3773"/>
    <cellStyle name="20% - Accent1 2_Bottom Up plan 2013- 2015 Corporate functions" xfId="3774"/>
    <cellStyle name="20% - Accent1 3" xfId="1414"/>
    <cellStyle name="20% - Accent1 3 2" xfId="2799"/>
    <cellStyle name="20% - Accent1 3 3" xfId="3457"/>
    <cellStyle name="20% - Accent1 3 4" xfId="3775"/>
    <cellStyle name="20% - Accent1 3 5" xfId="5080"/>
    <cellStyle name="20% - Accent1 4" xfId="3459"/>
    <cellStyle name="20% - Accent1 4 2" xfId="3776"/>
    <cellStyle name="20% - Accent1 5" xfId="454"/>
    <cellStyle name="20% - Accent2 2" xfId="798"/>
    <cellStyle name="20% - Accent2 2 2" xfId="3455"/>
    <cellStyle name="20% - Accent2 2 2 2" xfId="3778"/>
    <cellStyle name="20% - Accent2 2 3" xfId="3779"/>
    <cellStyle name="20% - Accent2 2_Bottom Up plan 2013- 2015 Corporate functions" xfId="3780"/>
    <cellStyle name="20% - Accent2 3" xfId="1413"/>
    <cellStyle name="20% - Accent2 3 2" xfId="2797"/>
    <cellStyle name="20% - Accent2 3 3" xfId="3454"/>
    <cellStyle name="20% - Accent2 3 4" xfId="3781"/>
    <cellStyle name="20% - Accent2 3 5" xfId="5081"/>
    <cellStyle name="20% - Accent2 4" xfId="3456"/>
    <cellStyle name="20% - Accent2 4 2" xfId="3783"/>
    <cellStyle name="20% - Accent2 5" xfId="455"/>
    <cellStyle name="20% - Accent3 2" xfId="799"/>
    <cellStyle name="20% - Accent3 2 2" xfId="3450"/>
    <cellStyle name="20% - Accent3 2 2 2" xfId="3784"/>
    <cellStyle name="20% - Accent3 2 3" xfId="3785"/>
    <cellStyle name="20% - Accent3 2_Bottom Up plan 2013- 2015 Corporate functions" xfId="3786"/>
    <cellStyle name="20% - Accent3 3" xfId="1405"/>
    <cellStyle name="20% - Accent3 3 2" xfId="2795"/>
    <cellStyle name="20% - Accent3 3 3" xfId="3449"/>
    <cellStyle name="20% - Accent3 3 4" xfId="3787"/>
    <cellStyle name="20% - Accent3 3 5" xfId="5082"/>
    <cellStyle name="20% - Accent3 4" xfId="3453"/>
    <cellStyle name="20% - Accent3 4 2" xfId="3788"/>
    <cellStyle name="20% - Accent3 5" xfId="456"/>
    <cellStyle name="20% - Accent4 2" xfId="800"/>
    <cellStyle name="20% - Accent4 2 2" xfId="3447"/>
    <cellStyle name="20% - Accent4 2 2 2" xfId="3789"/>
    <cellStyle name="20% - Accent4 2 3" xfId="3790"/>
    <cellStyle name="20% - Accent4 2_Bottom Up plan 2013- 2015 Corporate functions" xfId="3791"/>
    <cellStyle name="20% - Accent4 3" xfId="1404"/>
    <cellStyle name="20% - Accent4 3 2" xfId="2790"/>
    <cellStyle name="20% - Accent4 3 3" xfId="3445"/>
    <cellStyle name="20% - Accent4 3 4" xfId="3792"/>
    <cellStyle name="20% - Accent4 3 5" xfId="5083"/>
    <cellStyle name="20% - Accent4 4" xfId="3448"/>
    <cellStyle name="20% - Accent4 4 2" xfId="3793"/>
    <cellStyle name="20% - Accent4 5" xfId="457"/>
    <cellStyle name="20% - Accent5 2" xfId="801"/>
    <cellStyle name="20% - Accent5 2 2" xfId="3443"/>
    <cellStyle name="20% - Accent5 2 2 2" xfId="3794"/>
    <cellStyle name="20% - Accent5 2 3" xfId="3795"/>
    <cellStyle name="20% - Accent5 2_Bottom Up plan 2013- 2015 Corporate functions" xfId="3796"/>
    <cellStyle name="20% - Accent5 3" xfId="1403"/>
    <cellStyle name="20% - Accent5 3 2" xfId="2772"/>
    <cellStyle name="20% - Accent5 3 3" xfId="3442"/>
    <cellStyle name="20% - Accent5 3 4" xfId="3797"/>
    <cellStyle name="20% - Accent5 3 5" xfId="5084"/>
    <cellStyle name="20% - Accent5 4" xfId="3444"/>
    <cellStyle name="20% - Accent5 4 2" xfId="3798"/>
    <cellStyle name="20% - Accent5 5" xfId="458"/>
    <cellStyle name="20% - Accent6 2" xfId="802"/>
    <cellStyle name="20% - Accent6 2 2" xfId="3440"/>
    <cellStyle name="20% - Accent6 2 2 2" xfId="3799"/>
    <cellStyle name="20% - Accent6 2 3" xfId="3800"/>
    <cellStyle name="20% - Accent6 2_Bottom Up plan 2013- 2015 Corporate functions" xfId="3801"/>
    <cellStyle name="20% - Accent6 3" xfId="1402"/>
    <cellStyle name="20% - Accent6 3 2" xfId="2774"/>
    <cellStyle name="20% - Accent6 3 3" xfId="3439"/>
    <cellStyle name="20% - Accent6 3 4" xfId="3802"/>
    <cellStyle name="20% - Accent6 3 5" xfId="5085"/>
    <cellStyle name="20% - Accent6 4" xfId="3441"/>
    <cellStyle name="20% - Accent6 4 2" xfId="3803"/>
    <cellStyle name="20% - Accent6 5" xfId="459"/>
    <cellStyle name="20% - Akzent1" xfId="1401"/>
    <cellStyle name="20% - Akzent2" xfId="1400"/>
    <cellStyle name="20% - Akzent3" xfId="1399"/>
    <cellStyle name="20% - Akzent4" xfId="1398"/>
    <cellStyle name="20% - Akzent5" xfId="1397"/>
    <cellStyle name="20% - Akzent6" xfId="1396"/>
    <cellStyle name="20% - Colore 1" xfId="1395"/>
    <cellStyle name="20% - Colore 1 2" xfId="3804"/>
    <cellStyle name="20% - Colore 2" xfId="1394"/>
    <cellStyle name="20% - Colore 2 2" xfId="3805"/>
    <cellStyle name="20% - Colore 3" xfId="1393"/>
    <cellStyle name="20% - Colore 3 2" xfId="3806"/>
    <cellStyle name="20% - Colore 4" xfId="1392"/>
    <cellStyle name="20% - Colore 4 2" xfId="3807"/>
    <cellStyle name="20% - Colore 5" xfId="1390"/>
    <cellStyle name="20% - Colore 5 2" xfId="3808"/>
    <cellStyle name="20% - Colore 6" xfId="1389"/>
    <cellStyle name="20% - Colore 6 2" xfId="3809"/>
    <cellStyle name="20% - Isticanje1" xfId="1387"/>
    <cellStyle name="20% - Isticanje1 2" xfId="3438"/>
    <cellStyle name="20% - Isticanje1 2 2" xfId="3810"/>
    <cellStyle name="20% - Isticanje1_BOTTOM UP 2013-2015 SEPTEMBER (5)" xfId="3811"/>
    <cellStyle name="20% - Isticanje2" xfId="1386"/>
    <cellStyle name="20% - Isticanje2 2" xfId="3437"/>
    <cellStyle name="20% - Isticanje2 2 2" xfId="3812"/>
    <cellStyle name="20% - Isticanje2_BOTTOM UP 2013-2015 SEPTEMBER (5)" xfId="3814"/>
    <cellStyle name="20% - Isticanje3" xfId="1385"/>
    <cellStyle name="20% - Isticanje3 2" xfId="3436"/>
    <cellStyle name="20% - Isticanje3 2 2" xfId="3815"/>
    <cellStyle name="20% - Isticanje3_BOTTOM UP 2013-2015 SEPTEMBER (5)" xfId="3816"/>
    <cellStyle name="20% - Isticanje4" xfId="1384"/>
    <cellStyle name="20% - Isticanje4 2" xfId="3435"/>
    <cellStyle name="20% - Isticanje4 2 2" xfId="3817"/>
    <cellStyle name="20% - Isticanje4_BOTTOM UP 2013-2015 SEPTEMBER (5)" xfId="3818"/>
    <cellStyle name="20% - Isticanje5" xfId="1383"/>
    <cellStyle name="20% - Isticanje5 2" xfId="3434"/>
    <cellStyle name="20% - Isticanje5 2 2" xfId="3819"/>
    <cellStyle name="20% - Isticanje5_BOTTOM UP 2013-2015 SEPTEMBER (5)" xfId="3820"/>
    <cellStyle name="20% - Isticanje6" xfId="1382"/>
    <cellStyle name="20% - Isticanje6 2" xfId="3433"/>
    <cellStyle name="20% - Isticanje6 2 2" xfId="3821"/>
    <cellStyle name="20% - Isticanje6_BOTTOM UP 2013-2015 SEPTEMBER (5)" xfId="3822"/>
    <cellStyle name="20% - Naglasak1" xfId="3823"/>
    <cellStyle name="20% - Naglasak2" xfId="3824"/>
    <cellStyle name="20% - Naglasak3" xfId="3825"/>
    <cellStyle name="20% - Naglasak4" xfId="3826"/>
    <cellStyle name="20% - Naglasak5" xfId="3827"/>
    <cellStyle name="20% - Naglasak6" xfId="3828"/>
    <cellStyle name="20% - Акцент1" xfId="1380"/>
    <cellStyle name="20% - Акцент2" xfId="1379"/>
    <cellStyle name="20% - Акцент3" xfId="1378"/>
    <cellStyle name="20% - Акцент4" xfId="1377"/>
    <cellStyle name="20% - Акцент5" xfId="1376"/>
    <cellStyle name="20% - Акцент6" xfId="1375"/>
    <cellStyle name="2-1.###0;[赤]-" xfId="22"/>
    <cellStyle name="2-2.###0;[赤]▲" xfId="23"/>
    <cellStyle name="2tizedes" xfId="24"/>
    <cellStyle name="2tizedes 2" xfId="3829"/>
    <cellStyle name="40 % – Poudarek1" xfId="3830"/>
    <cellStyle name="40 % – Poudarek2" xfId="3831"/>
    <cellStyle name="40 % – Poudarek3" xfId="3832"/>
    <cellStyle name="40 % – Poudarek4" xfId="3833"/>
    <cellStyle name="40 % – Poudarek5" xfId="3834"/>
    <cellStyle name="40 % – Poudarek6" xfId="3835"/>
    <cellStyle name="40 % - zvýraznenie1" xfId="3836"/>
    <cellStyle name="40 % - zvýraznenie2" xfId="3837"/>
    <cellStyle name="40 % - zvýraznenie3" xfId="3838"/>
    <cellStyle name="40 % - zvýraznenie4" xfId="3839"/>
    <cellStyle name="40 % - zvýraznenie5" xfId="3840"/>
    <cellStyle name="40 % - zvýraznenie6" xfId="3841"/>
    <cellStyle name="40% - 1. jelölőszín 2" xfId="25"/>
    <cellStyle name="40% - 1. jelölőszín 2 2" xfId="804"/>
    <cellStyle name="40% - 1. jelölőszín 2 3" xfId="1374"/>
    <cellStyle name="40% - 1. jelölőszín 2 4" xfId="5086"/>
    <cellStyle name="40% - 1. jelölőszín 2 5" xfId="460"/>
    <cellStyle name="40% - 2. jelölőszín 2" xfId="26"/>
    <cellStyle name="40% - 2. jelölőszín 2 2" xfId="805"/>
    <cellStyle name="40% - 2. jelölőszín 2 3" xfId="5087"/>
    <cellStyle name="40% - 2. jelölőszín 2 4" xfId="461"/>
    <cellStyle name="40% - 3. jelölőszín 2" xfId="27"/>
    <cellStyle name="40% - 3. jelölőszín 2 2" xfId="806"/>
    <cellStyle name="40% - 3. jelölőszín 2 3" xfId="1373"/>
    <cellStyle name="40% - 3. jelölőszín 2 4" xfId="5088"/>
    <cellStyle name="40% - 3. jelölőszín 2 5" xfId="462"/>
    <cellStyle name="40% - 4. jelölőszín 2" xfId="28"/>
    <cellStyle name="40% - 4. jelölőszín 2 2" xfId="807"/>
    <cellStyle name="40% - 4. jelölőszín 2 3" xfId="1372"/>
    <cellStyle name="40% - 4. jelölőszín 2 4" xfId="5089"/>
    <cellStyle name="40% - 4. jelölőszín 2 5" xfId="463"/>
    <cellStyle name="40% - 5. jelölőszín 2" xfId="29"/>
    <cellStyle name="40% - 5. jelölőszín 2 2" xfId="808"/>
    <cellStyle name="40% - 5. jelölőszín 2 3" xfId="1371"/>
    <cellStyle name="40% - 5. jelölőszín 2 4" xfId="5090"/>
    <cellStyle name="40% - 5. jelölőszín 2 5" xfId="464"/>
    <cellStyle name="40% - 6. jelölőszín 2" xfId="30"/>
    <cellStyle name="40% - 6. jelölőszín 2 2" xfId="809"/>
    <cellStyle name="40% - 6. jelölőszín 2 3" xfId="1370"/>
    <cellStyle name="40% - 6. jelölőszín 2 4" xfId="5091"/>
    <cellStyle name="40% - 6. jelölőszín 2 5" xfId="465"/>
    <cellStyle name="40% - Accent1 2" xfId="810"/>
    <cellStyle name="40% - Accent1 2 2" xfId="3431"/>
    <cellStyle name="40% - Accent1 2 2 2" xfId="3843"/>
    <cellStyle name="40% - Accent1 2 3" xfId="3844"/>
    <cellStyle name="40% - Accent1 2_Bottom Up plan 2013- 2015 Corporate functions" xfId="3845"/>
    <cellStyle name="40% - Accent1 3" xfId="1369"/>
    <cellStyle name="40% - Accent1 3 2" xfId="2877"/>
    <cellStyle name="40% - Accent1 3 3" xfId="3430"/>
    <cellStyle name="40% - Accent1 3 4" xfId="3846"/>
    <cellStyle name="40% - Accent1 3 5" xfId="5092"/>
    <cellStyle name="40% - Accent1 4" xfId="3432"/>
    <cellStyle name="40% - Accent1 4 2" xfId="3853"/>
    <cellStyle name="40% - Accent1 5" xfId="466"/>
    <cellStyle name="40% - Accent2 2" xfId="811"/>
    <cellStyle name="40% - Accent2 2 2" xfId="3428"/>
    <cellStyle name="40% - Accent2 2 2 2" xfId="3854"/>
    <cellStyle name="40% - Accent2 2 3" xfId="3855"/>
    <cellStyle name="40% - Accent2 2_Bottom Up plan 2013- 2015 Corporate functions" xfId="3856"/>
    <cellStyle name="40% - Accent2 3" xfId="1368"/>
    <cellStyle name="40% - Accent2 3 2" xfId="2879"/>
    <cellStyle name="40% - Accent2 3 3" xfId="3427"/>
    <cellStyle name="40% - Accent2 3 4" xfId="3857"/>
    <cellStyle name="40% - Accent2 3 5" xfId="5093"/>
    <cellStyle name="40% - Accent2 4" xfId="3429"/>
    <cellStyle name="40% - Accent2 4 2" xfId="3858"/>
    <cellStyle name="40% - Accent2 5" xfId="467"/>
    <cellStyle name="40% - Accent3 2" xfId="812"/>
    <cellStyle name="40% - Accent3 2 2" xfId="3425"/>
    <cellStyle name="40% - Accent3 2 2 2" xfId="3859"/>
    <cellStyle name="40% - Accent3 2 3" xfId="3860"/>
    <cellStyle name="40% - Accent3 2_Bottom Up plan 2013- 2015 Corporate functions" xfId="3861"/>
    <cellStyle name="40% - Accent3 3" xfId="1367"/>
    <cellStyle name="40% - Accent3 3 2" xfId="2880"/>
    <cellStyle name="40% - Accent3 3 3" xfId="3424"/>
    <cellStyle name="40% - Accent3 3 4" xfId="3862"/>
    <cellStyle name="40% - Accent3 3 5" xfId="5094"/>
    <cellStyle name="40% - Accent3 4" xfId="3426"/>
    <cellStyle name="40% - Accent3 4 2" xfId="3863"/>
    <cellStyle name="40% - Accent3 5" xfId="468"/>
    <cellStyle name="40% - Accent4 2" xfId="813"/>
    <cellStyle name="40% - Accent4 2 2" xfId="3487"/>
    <cellStyle name="40% - Accent4 2 2 2" xfId="3864"/>
    <cellStyle name="40% - Accent4 2 3" xfId="3865"/>
    <cellStyle name="40% - Accent4 2_Bottom Up plan 2013- 2015 Corporate functions" xfId="3866"/>
    <cellStyle name="40% - Accent4 3" xfId="1366"/>
    <cellStyle name="40% - Accent4 3 2" xfId="2881"/>
    <cellStyle name="40% - Accent4 3 3" xfId="3423"/>
    <cellStyle name="40% - Accent4 3 4" xfId="3867"/>
    <cellStyle name="40% - Accent4 3 5" xfId="5095"/>
    <cellStyle name="40% - Accent4 4" xfId="3485"/>
    <cellStyle name="40% - Accent4 4 2" xfId="3868"/>
    <cellStyle name="40% - Accent4 5" xfId="469"/>
    <cellStyle name="40% - Accent5 2" xfId="814"/>
    <cellStyle name="40% - Accent5 2 2" xfId="3420"/>
    <cellStyle name="40% - Accent5 2 2 2" xfId="3869"/>
    <cellStyle name="40% - Accent5 2 3" xfId="3871"/>
    <cellStyle name="40% - Accent5 2_Bottom Up plan 2013- 2015 Corporate functions" xfId="3872"/>
    <cellStyle name="40% - Accent5 3" xfId="1365"/>
    <cellStyle name="40% - Accent5 3 2" xfId="2882"/>
    <cellStyle name="40% - Accent5 3 3" xfId="3419"/>
    <cellStyle name="40% - Accent5 3 4" xfId="3873"/>
    <cellStyle name="40% - Accent5 3 5" xfId="5096"/>
    <cellStyle name="40% - Accent5 4" xfId="3422"/>
    <cellStyle name="40% - Accent5 4 2" xfId="3874"/>
    <cellStyle name="40% - Accent5 5" xfId="470"/>
    <cellStyle name="40% - Accent6 2" xfId="815"/>
    <cellStyle name="40% - Accent6 2 2" xfId="2875"/>
    <cellStyle name="40% - Accent6 2 2 2" xfId="3875"/>
    <cellStyle name="40% - Accent6 2 3" xfId="3876"/>
    <cellStyle name="40% - Accent6 2_Bottom Up plan 2013- 2015 Corporate functions" xfId="3877"/>
    <cellStyle name="40% - Accent6 3" xfId="1364"/>
    <cellStyle name="40% - Accent6 3 2" xfId="2884"/>
    <cellStyle name="40% - Accent6 3 3" xfId="3418"/>
    <cellStyle name="40% - Accent6 3 4" xfId="3878"/>
    <cellStyle name="40% - Accent6 3 5" xfId="5097"/>
    <cellStyle name="40% - Accent6 4" xfId="2857"/>
    <cellStyle name="40% - Accent6 4 2" xfId="3879"/>
    <cellStyle name="40% - Accent6 5" xfId="471"/>
    <cellStyle name="40% - Akzent1" xfId="1363"/>
    <cellStyle name="40% - Akzent2" xfId="1362"/>
    <cellStyle name="40% - Akzent3" xfId="1361"/>
    <cellStyle name="40% - Akzent4" xfId="1360"/>
    <cellStyle name="40% - Akzent5" xfId="1359"/>
    <cellStyle name="40% - Akzent6" xfId="1358"/>
    <cellStyle name="40% - Colore 1" xfId="1357"/>
    <cellStyle name="40% - Colore 1 2" xfId="3882"/>
    <cellStyle name="40% - Colore 2" xfId="1356"/>
    <cellStyle name="40% - Colore 2 2" xfId="3884"/>
    <cellStyle name="40% - Colore 3" xfId="1355"/>
    <cellStyle name="40% - Colore 3 2" xfId="3886"/>
    <cellStyle name="40% - Colore 4" xfId="1354"/>
    <cellStyle name="40% - Colore 4 2" xfId="3887"/>
    <cellStyle name="40% - Colore 5" xfId="1353"/>
    <cellStyle name="40% - Colore 5 2" xfId="3888"/>
    <cellStyle name="40% - Colore 6" xfId="1352"/>
    <cellStyle name="40% - Colore 6 2" xfId="3890"/>
    <cellStyle name="40% - Isticanje2" xfId="1351"/>
    <cellStyle name="40% - Isticanje2 2" xfId="3417"/>
    <cellStyle name="40% - Isticanje2 2 2" xfId="3891"/>
    <cellStyle name="40% - Isticanje2_BOTTOM UP 2013-2015 SEPTEMBER (5)" xfId="3892"/>
    <cellStyle name="40% - Isticanje3" xfId="1350"/>
    <cellStyle name="40% - Isticanje3 2" xfId="3416"/>
    <cellStyle name="40% - Isticanje3 2 2" xfId="3893"/>
    <cellStyle name="40% - Isticanje3_BOTTOM UP 2013-2015 SEPTEMBER (5)" xfId="3894"/>
    <cellStyle name="40% - Isticanje4" xfId="1349"/>
    <cellStyle name="40% - Isticanje4 2" xfId="3415"/>
    <cellStyle name="40% - Isticanje4 2 2" xfId="3895"/>
    <cellStyle name="40% - Isticanje4_BOTTOM UP 2013-2015 SEPTEMBER (5)" xfId="3898"/>
    <cellStyle name="40% - Isticanje5" xfId="1348"/>
    <cellStyle name="40% - Isticanje5 2" xfId="3414"/>
    <cellStyle name="40% - Isticanje5 2 2" xfId="3900"/>
    <cellStyle name="40% - Isticanje5_BOTTOM UP 2013-2015 SEPTEMBER (5)" xfId="3901"/>
    <cellStyle name="40% - Isticanje6" xfId="1347"/>
    <cellStyle name="40% - Isticanje6 2" xfId="3413"/>
    <cellStyle name="40% - Isticanje6 2 2" xfId="3902"/>
    <cellStyle name="40% - Isticanje6_BOTTOM UP 2013-2015 SEPTEMBER (5)" xfId="3903"/>
    <cellStyle name="40% - Naglasak1" xfId="1346"/>
    <cellStyle name="40% - Naglasak1 2" xfId="3412"/>
    <cellStyle name="40% - Naglasak1 2 2" xfId="3904"/>
    <cellStyle name="40% - Naglasak1_BOTTOM UP 2013-2015 SEPTEMBER (5)" xfId="3905"/>
    <cellStyle name="40% - Naglasak2" xfId="3906"/>
    <cellStyle name="40% - Naglasak3" xfId="3908"/>
    <cellStyle name="40% - Naglasak4" xfId="3909"/>
    <cellStyle name="40% - Naglasak5" xfId="3910"/>
    <cellStyle name="40% - Naglasak6" xfId="3911"/>
    <cellStyle name="40% - Акцент1" xfId="1345"/>
    <cellStyle name="40% - Акцент2" xfId="1344"/>
    <cellStyle name="40% - Акцент3" xfId="1343"/>
    <cellStyle name="40% - Акцент4" xfId="1342"/>
    <cellStyle name="40% - Акцент5" xfId="1341"/>
    <cellStyle name="40% - Акцент6" xfId="1340"/>
    <cellStyle name="4-1.平成e年m月d日" xfId="31"/>
    <cellStyle name="4-2.yy.mm.dd" xfId="32"/>
    <cellStyle name="4-3.ge.mm.dd" xfId="33"/>
    <cellStyle name="4-4yyyy.mm.dd" xfId="34"/>
    <cellStyle name="60 % – Poudarek1" xfId="3912"/>
    <cellStyle name="60 % – Poudarek2" xfId="3913"/>
    <cellStyle name="60 % – Poudarek3" xfId="3926"/>
    <cellStyle name="60 % – Poudarek4" xfId="3927"/>
    <cellStyle name="60 % – Poudarek5" xfId="3928"/>
    <cellStyle name="60 % – Poudarek6" xfId="3929"/>
    <cellStyle name="60 % - zvýraznenie1" xfId="3930"/>
    <cellStyle name="60 % - zvýraznenie2" xfId="3932"/>
    <cellStyle name="60 % - zvýraznenie3" xfId="3933"/>
    <cellStyle name="60 % - zvýraznenie4" xfId="3934"/>
    <cellStyle name="60 % - zvýraznenie5" xfId="3935"/>
    <cellStyle name="60 % - zvýraznenie6" xfId="3936"/>
    <cellStyle name="60% - 1. jelölőszín 2" xfId="35"/>
    <cellStyle name="60% - 1. jelölőszín 2 2" xfId="816"/>
    <cellStyle name="60% - 1. jelölőszín 2 3" xfId="1339"/>
    <cellStyle name="60% - 1. jelölőszín 2 4" xfId="5098"/>
    <cellStyle name="60% - 1. jelölőszín 2 5" xfId="472"/>
    <cellStyle name="60% - 2. jelölőszín 2" xfId="36"/>
    <cellStyle name="60% - 2. jelölőszín 2 2" xfId="817"/>
    <cellStyle name="60% - 2. jelölőszín 2 3" xfId="5099"/>
    <cellStyle name="60% - 2. jelölőszín 2 4" xfId="473"/>
    <cellStyle name="60% - 3. jelölőszín 2" xfId="37"/>
    <cellStyle name="60% - 3. jelölőszín 2 2" xfId="818"/>
    <cellStyle name="60% - 3. jelölőszín 2 3" xfId="1338"/>
    <cellStyle name="60% - 3. jelölőszín 2 4" xfId="5100"/>
    <cellStyle name="60% - 3. jelölőszín 2 5" xfId="474"/>
    <cellStyle name="60% - 4. jelölőszín 2" xfId="38"/>
    <cellStyle name="60% - 4. jelölőszín 2 2" xfId="819"/>
    <cellStyle name="60% - 4. jelölőszín 2 3" xfId="1337"/>
    <cellStyle name="60% - 4. jelölőszín 2 4" xfId="5101"/>
    <cellStyle name="60% - 4. jelölőszín 2 5" xfId="475"/>
    <cellStyle name="60% - 5. jelölőszín 2" xfId="39"/>
    <cellStyle name="60% - 5. jelölőszín 2 2" xfId="820"/>
    <cellStyle name="60% - 5. jelölőszín 2 3" xfId="1336"/>
    <cellStyle name="60% - 5. jelölőszín 2 4" xfId="5102"/>
    <cellStyle name="60% - 5. jelölőszín 2 5" xfId="476"/>
    <cellStyle name="60% - 6. jelölőszín 2" xfId="40"/>
    <cellStyle name="60% - 6. jelölőszín 2 2" xfId="821"/>
    <cellStyle name="60% - 6. jelölőszín 2 3" xfId="1335"/>
    <cellStyle name="60% - 6. jelölőszín 2 4" xfId="5103"/>
    <cellStyle name="60% - 6. jelölőszín 2 5" xfId="477"/>
    <cellStyle name="60% - Accent1 2" xfId="822"/>
    <cellStyle name="60% - Accent1 2 2" xfId="3409"/>
    <cellStyle name="60% - Accent1 2 2 2" xfId="3937"/>
    <cellStyle name="60% - Accent1 2 3" xfId="3938"/>
    <cellStyle name="60% - Accent1 2_Bottom Up plan 2013- 2015 Corporate functions" xfId="3939"/>
    <cellStyle name="60% - Accent1 3" xfId="1334"/>
    <cellStyle name="60% - Accent1 3 2" xfId="2906"/>
    <cellStyle name="60% - Accent1 3 3" xfId="3408"/>
    <cellStyle name="60% - Accent1 3 4" xfId="3940"/>
    <cellStyle name="60% - Accent1 3 5" xfId="5104"/>
    <cellStyle name="60% - Accent1 4" xfId="3410"/>
    <cellStyle name="60% - Accent1 4 2" xfId="3941"/>
    <cellStyle name="60% - Accent1 5" xfId="478"/>
    <cellStyle name="60% - Accent2 2" xfId="823"/>
    <cellStyle name="60% - Accent2 2 2" xfId="3406"/>
    <cellStyle name="60% - Accent2 2 2 2" xfId="3942"/>
    <cellStyle name="60% - Accent2 2 3" xfId="3943"/>
    <cellStyle name="60% - Accent2 2_Bottom Up plan 2013- 2015 Corporate functions" xfId="3944"/>
    <cellStyle name="60% - Accent2 3" xfId="1333"/>
    <cellStyle name="60% - Accent2 3 2" xfId="2908"/>
    <cellStyle name="60% - Accent2 3 3" xfId="3405"/>
    <cellStyle name="60% - Accent2 3 4" xfId="3945"/>
    <cellStyle name="60% - Accent2 3 5" xfId="5105"/>
    <cellStyle name="60% - Accent2 4" xfId="3407"/>
    <cellStyle name="60% - Accent2 4 2" xfId="3946"/>
    <cellStyle name="60% - Accent2 5" xfId="479"/>
    <cellStyle name="60% - Accent3 2" xfId="824"/>
    <cellStyle name="60% - Accent3 2 2" xfId="3403"/>
    <cellStyle name="60% - Accent3 2 2 2" xfId="3947"/>
    <cellStyle name="60% - Accent3 2 3" xfId="3948"/>
    <cellStyle name="60% - Accent3 2_Bottom Up plan 2013- 2015 Corporate functions" xfId="3949"/>
    <cellStyle name="60% - Accent3 3" xfId="1332"/>
    <cellStyle name="60% - Accent3 3 2" xfId="2910"/>
    <cellStyle name="60% - Accent3 3 3" xfId="3402"/>
    <cellStyle name="60% - Accent3 3 4" xfId="3950"/>
    <cellStyle name="60% - Accent3 3 5" xfId="5106"/>
    <cellStyle name="60% - Accent3 4" xfId="3404"/>
    <cellStyle name="60% - Accent3 4 2" xfId="3951"/>
    <cellStyle name="60% - Accent3 5" xfId="480"/>
    <cellStyle name="60% - Accent4 2" xfId="825"/>
    <cellStyle name="60% - Accent4 2 2" xfId="3400"/>
    <cellStyle name="60% - Accent4 2 2 2" xfId="3952"/>
    <cellStyle name="60% - Accent4 2 3" xfId="3953"/>
    <cellStyle name="60% - Accent4 2_Bottom Up plan 2013- 2015 Corporate functions" xfId="3954"/>
    <cellStyle name="60% - Accent4 3" xfId="1331"/>
    <cellStyle name="60% - Accent4 3 2" xfId="2912"/>
    <cellStyle name="60% - Accent4 3 3" xfId="3399"/>
    <cellStyle name="60% - Accent4 3 4" xfId="3955"/>
    <cellStyle name="60% - Accent4 3 5" xfId="5107"/>
    <cellStyle name="60% - Accent4 4" xfId="3401"/>
    <cellStyle name="60% - Accent4 4 2" xfId="3957"/>
    <cellStyle name="60% - Accent4 5" xfId="481"/>
    <cellStyle name="60% - Accent5 2" xfId="826"/>
    <cellStyle name="60% - Accent5 2 2" xfId="3397"/>
    <cellStyle name="60% - Accent5 2 2 2" xfId="3958"/>
    <cellStyle name="60% - Accent5 2 3" xfId="3959"/>
    <cellStyle name="60% - Accent5 2_Bottom Up plan 2013- 2015 Corporate functions" xfId="3960"/>
    <cellStyle name="60% - Accent5 3" xfId="1330"/>
    <cellStyle name="60% - Accent5 3 2" xfId="2914"/>
    <cellStyle name="60% - Accent5 3 3" xfId="3396"/>
    <cellStyle name="60% - Accent5 3 4" xfId="3961"/>
    <cellStyle name="60% - Accent5 3 5" xfId="5108"/>
    <cellStyle name="60% - Accent5 4" xfId="3398"/>
    <cellStyle name="60% - Accent5 4 2" xfId="3962"/>
    <cellStyle name="60% - Accent5 5" xfId="482"/>
    <cellStyle name="60% - Accent6 2" xfId="827"/>
    <cellStyle name="60% - Accent6 2 2" xfId="3394"/>
    <cellStyle name="60% - Accent6 2 2 2" xfId="3963"/>
    <cellStyle name="60% - Accent6 2 3" xfId="3964"/>
    <cellStyle name="60% - Accent6 2_Bottom Up plan 2013- 2015 Corporate functions" xfId="3965"/>
    <cellStyle name="60% - Accent6 3" xfId="1329"/>
    <cellStyle name="60% - Accent6 3 2" xfId="2916"/>
    <cellStyle name="60% - Accent6 3 3" xfId="3393"/>
    <cellStyle name="60% - Accent6 3 4" xfId="3966"/>
    <cellStyle name="60% - Accent6 3 5" xfId="5109"/>
    <cellStyle name="60% - Accent6 4" xfId="3395"/>
    <cellStyle name="60% - Accent6 4 2" xfId="3967"/>
    <cellStyle name="60% - Accent6 5" xfId="483"/>
    <cellStyle name="60% - Akzent1" xfId="1328"/>
    <cellStyle name="60% - Akzent2" xfId="1327"/>
    <cellStyle name="60% - Akzent3" xfId="1326"/>
    <cellStyle name="60% - Akzent4" xfId="1325"/>
    <cellStyle name="60% - Akzent5" xfId="1324"/>
    <cellStyle name="60% - Akzent6" xfId="1323"/>
    <cellStyle name="60% - Colore 1" xfId="1322"/>
    <cellStyle name="60% - Colore 1 2" xfId="3968"/>
    <cellStyle name="60% - Colore 2" xfId="1321"/>
    <cellStyle name="60% - Colore 2 2" xfId="3969"/>
    <cellStyle name="60% - Colore 3" xfId="1320"/>
    <cellStyle name="60% - Colore 3 2" xfId="3970"/>
    <cellStyle name="60% - Colore 4" xfId="1319"/>
    <cellStyle name="60% - Colore 4 2" xfId="3971"/>
    <cellStyle name="60% - Colore 5" xfId="1318"/>
    <cellStyle name="60% - Colore 5 2" xfId="3972"/>
    <cellStyle name="60% - Colore 6" xfId="1317"/>
    <cellStyle name="60% - Colore 6 2" xfId="3973"/>
    <cellStyle name="60% - Isticanje1" xfId="1316"/>
    <cellStyle name="60% - Isticanje1 2" xfId="3392"/>
    <cellStyle name="60% - Isticanje1 2 2" xfId="3974"/>
    <cellStyle name="60% - Isticanje1_BOTTOM UP 2013-2015 SEPTEMBER (5)" xfId="3975"/>
    <cellStyle name="60% - Isticanje2" xfId="1315"/>
    <cellStyle name="60% - Isticanje2 2" xfId="3391"/>
    <cellStyle name="60% - Isticanje2 2 2" xfId="3976"/>
    <cellStyle name="60% - Isticanje2_BOTTOM UP 2013-2015 SEPTEMBER (5)" xfId="3977"/>
    <cellStyle name="60% - Isticanje3" xfId="1313"/>
    <cellStyle name="60% - Isticanje3 2" xfId="3390"/>
    <cellStyle name="60% - Isticanje3 2 2" xfId="3978"/>
    <cellStyle name="60% - Isticanje3_BOTTOM UP 2013-2015 SEPTEMBER (5)" xfId="3979"/>
    <cellStyle name="60% - Isticanje4" xfId="1312"/>
    <cellStyle name="60% - Isticanje4 2" xfId="3389"/>
    <cellStyle name="60% - Isticanje4 2 2" xfId="3980"/>
    <cellStyle name="60% - Isticanje4_BOTTOM UP 2013-2015 SEPTEMBER (5)" xfId="3981"/>
    <cellStyle name="60% - Isticanje5" xfId="1311"/>
    <cellStyle name="60% - Isticanje5 2" xfId="3388"/>
    <cellStyle name="60% - Isticanje5 2 2" xfId="3982"/>
    <cellStyle name="60% - Isticanje5_BOTTOM UP 2013-2015 SEPTEMBER (5)" xfId="3983"/>
    <cellStyle name="60% - Isticanje6" xfId="1310"/>
    <cellStyle name="60% - Isticanje6 2" xfId="3387"/>
    <cellStyle name="60% - Isticanje6 2 2" xfId="3984"/>
    <cellStyle name="60% - Isticanje6_BOTTOM UP 2013-2015 SEPTEMBER (5)" xfId="3985"/>
    <cellStyle name="60% - Naglasak1" xfId="3986"/>
    <cellStyle name="60% - Naglasak2" xfId="3987"/>
    <cellStyle name="60% - Naglasak3" xfId="3988"/>
    <cellStyle name="60% - Naglasak4" xfId="3989"/>
    <cellStyle name="60% - Naglasak5" xfId="3990"/>
    <cellStyle name="60% - Naglasak6" xfId="3991"/>
    <cellStyle name="60% - Акцент1" xfId="1309"/>
    <cellStyle name="60% - Акцент2" xfId="1308"/>
    <cellStyle name="60% - Акцент3" xfId="1307"/>
    <cellStyle name="60% - Акцент4" xfId="1306"/>
    <cellStyle name="60% - Акцент5" xfId="1305"/>
    <cellStyle name="60% - Акцент6" xfId="1304"/>
    <cellStyle name="6Code" xfId="1303"/>
    <cellStyle name="8pt" xfId="1302"/>
    <cellStyle name="Äåíåæíûé [0]_vaqduGfTSN7qyUJNWHRlcWo3H" xfId="1301"/>
    <cellStyle name="Äåíåæíûé_vaqduGfTSN7qyUJNWHRlcWo3H" xfId="1300"/>
    <cellStyle name="Accent1 - 20%" xfId="41"/>
    <cellStyle name="Accent1 - 20% 2" xfId="829"/>
    <cellStyle name="Accent1 - 20% 2 2" xfId="2351"/>
    <cellStyle name="Accent1 - 20% 3" xfId="2298"/>
    <cellStyle name="Accent1 - 20% 4" xfId="5110"/>
    <cellStyle name="Accent1 - 20% 5" xfId="485"/>
    <cellStyle name="Accent1 - 40%" xfId="42"/>
    <cellStyle name="Accent1 - 40% 2" xfId="830"/>
    <cellStyle name="Accent1 - 40% 2 2" xfId="2352"/>
    <cellStyle name="Accent1 - 40% 3" xfId="2297"/>
    <cellStyle name="Accent1 - 40% 4" xfId="5111"/>
    <cellStyle name="Accent1 - 40% 5" xfId="486"/>
    <cellStyle name="Accent1 - 60%" xfId="43"/>
    <cellStyle name="Accent1 - 60% 2" xfId="831"/>
    <cellStyle name="Accent1 - 60% 2 2" xfId="2353"/>
    <cellStyle name="Accent1 - 60% 3" xfId="2296"/>
    <cellStyle name="Accent1 - 60% 4" xfId="5112"/>
    <cellStyle name="Accent1 - 60% 5" xfId="487"/>
    <cellStyle name="Accent1 10" xfId="1431"/>
    <cellStyle name="Accent1 10 2" xfId="2354"/>
    <cellStyle name="Accent1 10 3" xfId="2921"/>
    <cellStyle name="Accent1 10 4" xfId="5113"/>
    <cellStyle name="Accent1 11" xfId="2078"/>
    <cellStyle name="Accent1 11 2" xfId="2355"/>
    <cellStyle name="Accent1 11 3" xfId="2922"/>
    <cellStyle name="Accent1 11 4" xfId="5114"/>
    <cellStyle name="Accent1 12" xfId="1406"/>
    <cellStyle name="Accent1 12 2" xfId="2356"/>
    <cellStyle name="Accent1 12 3" xfId="2923"/>
    <cellStyle name="Accent1 12 4" xfId="5115"/>
    <cellStyle name="Accent1 13" xfId="2299"/>
    <cellStyle name="Accent1 13 2" xfId="2357"/>
    <cellStyle name="Accent1 14" xfId="2188"/>
    <cellStyle name="Accent1 14 2" xfId="2358"/>
    <cellStyle name="Accent1 15" xfId="2359"/>
    <cellStyle name="Accent1 16" xfId="2360"/>
    <cellStyle name="Accent1 17" xfId="2361"/>
    <cellStyle name="Accent1 18" xfId="2362"/>
    <cellStyle name="Accent1 19" xfId="2363"/>
    <cellStyle name="Accent1 2" xfId="44"/>
    <cellStyle name="Accent1 2 2" xfId="1297"/>
    <cellStyle name="Accent1 2 3" xfId="3386"/>
    <cellStyle name="Accent1 2 3 2" xfId="3993"/>
    <cellStyle name="Accent1 2 4" xfId="5116"/>
    <cellStyle name="Accent1 2 5" xfId="828"/>
    <cellStyle name="Accent1 2_Bottom Up plan 2013- 2015 tablice 1 i 2_verzija3" xfId="3994"/>
    <cellStyle name="Accent1 20" xfId="2364"/>
    <cellStyle name="Accent1 21" xfId="2365"/>
    <cellStyle name="Accent1 22" xfId="2366"/>
    <cellStyle name="Accent1 23" xfId="2367"/>
    <cellStyle name="Accent1 24" xfId="2368"/>
    <cellStyle name="Accent1 25" xfId="2369"/>
    <cellStyle name="Accent1 26" xfId="2370"/>
    <cellStyle name="Accent1 27" xfId="2371"/>
    <cellStyle name="Accent1 28" xfId="2372"/>
    <cellStyle name="Accent1 29" xfId="2373"/>
    <cellStyle name="Accent1 3" xfId="1037"/>
    <cellStyle name="Accent1 3 2" xfId="1295"/>
    <cellStyle name="Accent1 3 2 2" xfId="4000"/>
    <cellStyle name="Accent1 3 3" xfId="3385"/>
    <cellStyle name="Accent1 3 4" xfId="5117"/>
    <cellStyle name="Accent1 30" xfId="2374"/>
    <cellStyle name="Accent1 31" xfId="2375"/>
    <cellStyle name="Accent1 32" xfId="2350"/>
    <cellStyle name="Accent1 32 2" xfId="4001"/>
    <cellStyle name="Accent1 33" xfId="2867"/>
    <cellStyle name="Accent1 33 2" xfId="4002"/>
    <cellStyle name="Accent1 34" xfId="2787"/>
    <cellStyle name="Accent1 34 2" xfId="4003"/>
    <cellStyle name="Accent1 35" xfId="2863"/>
    <cellStyle name="Accent1 35 2" xfId="4004"/>
    <cellStyle name="Accent1 36" xfId="2873"/>
    <cellStyle name="Accent1 36 2" xfId="4005"/>
    <cellStyle name="Accent1 37" xfId="3543"/>
    <cellStyle name="Accent1 37 2" xfId="4006"/>
    <cellStyle name="Accent1 38" xfId="3633"/>
    <cellStyle name="Accent1 38 2" xfId="4754"/>
    <cellStyle name="Accent1 39" xfId="3685"/>
    <cellStyle name="Accent1 4" xfId="1132"/>
    <cellStyle name="Accent1 4 2" xfId="1294"/>
    <cellStyle name="Accent1 4 3" xfId="5118"/>
    <cellStyle name="Accent1 40" xfId="3742"/>
    <cellStyle name="Accent1 41" xfId="4041"/>
    <cellStyle name="Accent1 42" xfId="3717"/>
    <cellStyle name="Accent1 43" xfId="3956"/>
    <cellStyle name="Accent1 44" xfId="4880"/>
    <cellStyle name="Accent1 45" xfId="5038"/>
    <cellStyle name="Accent1 46" xfId="5834"/>
    <cellStyle name="Accent1 47" xfId="5888"/>
    <cellStyle name="Accent1 48" xfId="5895"/>
    <cellStyle name="Accent1 49" xfId="6039"/>
    <cellStyle name="Accent1 5" xfId="1234"/>
    <cellStyle name="Accent1 5 2" xfId="1292"/>
    <cellStyle name="Accent1 5 3" xfId="5119"/>
    <cellStyle name="Accent1 50" xfId="484"/>
    <cellStyle name="Accent1 6" xfId="1291"/>
    <cellStyle name="Accent1 6 2" xfId="2925"/>
    <cellStyle name="Accent1 6 3" xfId="4008"/>
    <cellStyle name="Accent1 6 4" xfId="5120"/>
    <cellStyle name="Accent1 7" xfId="1299"/>
    <cellStyle name="Accent1 7 2" xfId="2376"/>
    <cellStyle name="Accent1 7 3" xfId="2926"/>
    <cellStyle name="Accent1 7 4" xfId="5121"/>
    <cellStyle name="Accent1 8" xfId="1437"/>
    <cellStyle name="Accent1 8 2" xfId="2377"/>
    <cellStyle name="Accent1 8 3" xfId="2927"/>
    <cellStyle name="Accent1 8 4" xfId="5122"/>
    <cellStyle name="Accent1 9" xfId="2077"/>
    <cellStyle name="Accent1 9 2" xfId="2378"/>
    <cellStyle name="Accent1 9 3" xfId="2928"/>
    <cellStyle name="Accent1 9 4" xfId="5123"/>
    <cellStyle name="Accent2 - 20%" xfId="45"/>
    <cellStyle name="Accent2 - 20% 2" xfId="833"/>
    <cellStyle name="Accent2 - 20% 2 2" xfId="2380"/>
    <cellStyle name="Accent2 - 20% 3" xfId="2294"/>
    <cellStyle name="Accent2 - 20% 4" xfId="5124"/>
    <cellStyle name="Accent2 - 20% 5" xfId="489"/>
    <cellStyle name="Accent2 - 40%" xfId="46"/>
    <cellStyle name="Accent2 - 40% 2" xfId="834"/>
    <cellStyle name="Accent2 - 40% 2 2" xfId="2381"/>
    <cellStyle name="Accent2 - 40% 3" xfId="2293"/>
    <cellStyle name="Accent2 - 40% 4" xfId="5125"/>
    <cellStyle name="Accent2 - 40% 5" xfId="490"/>
    <cellStyle name="Accent2 - 60%" xfId="47"/>
    <cellStyle name="Accent2 - 60% 2" xfId="835"/>
    <cellStyle name="Accent2 - 60% 2 2" xfId="2382"/>
    <cellStyle name="Accent2 - 60% 3" xfId="2292"/>
    <cellStyle name="Accent2 - 60% 4" xfId="5126"/>
    <cellStyle name="Accent2 - 60% 5" xfId="491"/>
    <cellStyle name="Accent2 10" xfId="1558"/>
    <cellStyle name="Accent2 10 2" xfId="2383"/>
    <cellStyle name="Accent2 10 3" xfId="2931"/>
    <cellStyle name="Accent2 10 4" xfId="5127"/>
    <cellStyle name="Accent2 11" xfId="2072"/>
    <cellStyle name="Accent2 11 2" xfId="2384"/>
    <cellStyle name="Accent2 11 3" xfId="2932"/>
    <cellStyle name="Accent2 11 4" xfId="5128"/>
    <cellStyle name="Accent2 12" xfId="1438"/>
    <cellStyle name="Accent2 12 2" xfId="2385"/>
    <cellStyle name="Accent2 12 3" xfId="2933"/>
    <cellStyle name="Accent2 12 4" xfId="5129"/>
    <cellStyle name="Accent2 13" xfId="2295"/>
    <cellStyle name="Accent2 13 2" xfId="2386"/>
    <cellStyle name="Accent2 14" xfId="2189"/>
    <cellStyle name="Accent2 14 2" xfId="2387"/>
    <cellStyle name="Accent2 15" xfId="2388"/>
    <cellStyle name="Accent2 16" xfId="2389"/>
    <cellStyle name="Accent2 17" xfId="2390"/>
    <cellStyle name="Accent2 18" xfId="2391"/>
    <cellStyle name="Accent2 19" xfId="2392"/>
    <cellStyle name="Accent2 2" xfId="48"/>
    <cellStyle name="Accent2 2 2" xfId="1289"/>
    <cellStyle name="Accent2 2 3" xfId="3384"/>
    <cellStyle name="Accent2 2 3 2" xfId="4013"/>
    <cellStyle name="Accent2 2 4" xfId="5130"/>
    <cellStyle name="Accent2 2 5" xfId="832"/>
    <cellStyle name="Accent2 2_Bottom Up plan 2013- 2015 tablice 1 i 2_verzija3" xfId="4014"/>
    <cellStyle name="Accent2 20" xfId="2393"/>
    <cellStyle name="Accent2 21" xfId="2394"/>
    <cellStyle name="Accent2 22" xfId="2395"/>
    <cellStyle name="Accent2 23" xfId="2396"/>
    <cellStyle name="Accent2 24" xfId="2397"/>
    <cellStyle name="Accent2 25" xfId="2398"/>
    <cellStyle name="Accent2 26" xfId="2399"/>
    <cellStyle name="Accent2 27" xfId="2400"/>
    <cellStyle name="Accent2 28" xfId="2401"/>
    <cellStyle name="Accent2 29" xfId="2402"/>
    <cellStyle name="Accent2 3" xfId="998"/>
    <cellStyle name="Accent2 3 2" xfId="1288"/>
    <cellStyle name="Accent2 3 2 2" xfId="4023"/>
    <cellStyle name="Accent2 3 3" xfId="5131"/>
    <cellStyle name="Accent2 30" xfId="2403"/>
    <cellStyle name="Accent2 31" xfId="2404"/>
    <cellStyle name="Accent2 32" xfId="2379"/>
    <cellStyle name="Accent2 32 2" xfId="4025"/>
    <cellStyle name="Accent2 33" xfId="2866"/>
    <cellStyle name="Accent2 33 2" xfId="4026"/>
    <cellStyle name="Accent2 34" xfId="2784"/>
    <cellStyle name="Accent2 34 2" xfId="4027"/>
    <cellStyle name="Accent2 35" xfId="2341"/>
    <cellStyle name="Accent2 35 2" xfId="4028"/>
    <cellStyle name="Accent2 36" xfId="2872"/>
    <cellStyle name="Accent2 36 2" xfId="4030"/>
    <cellStyle name="Accent2 37" xfId="3544"/>
    <cellStyle name="Accent2 37 2" xfId="4031"/>
    <cellStyle name="Accent2 38" xfId="3634"/>
    <cellStyle name="Accent2 38 2" xfId="4755"/>
    <cellStyle name="Accent2 39" xfId="3686"/>
    <cellStyle name="Accent2 4" xfId="1131"/>
    <cellStyle name="Accent2 4 2" xfId="1287"/>
    <cellStyle name="Accent2 4 3" xfId="5132"/>
    <cellStyle name="Accent2 40" xfId="3745"/>
    <cellStyle name="Accent2 41" xfId="4038"/>
    <cellStyle name="Accent2 42" xfId="3722"/>
    <cellStyle name="Accent2 43" xfId="3931"/>
    <cellStyle name="Accent2 44" xfId="4879"/>
    <cellStyle name="Accent2 45" xfId="5039"/>
    <cellStyle name="Accent2 46" xfId="5835"/>
    <cellStyle name="Accent2 47" xfId="5891"/>
    <cellStyle name="Accent2 48" xfId="5896"/>
    <cellStyle name="Accent2 49" xfId="6040"/>
    <cellStyle name="Accent2 5" xfId="1236"/>
    <cellStyle name="Accent2 5 2" xfId="1286"/>
    <cellStyle name="Accent2 5 3" xfId="5133"/>
    <cellStyle name="Accent2 50" xfId="488"/>
    <cellStyle name="Accent2 6" xfId="1285"/>
    <cellStyle name="Accent2 6 2" xfId="2938"/>
    <cellStyle name="Accent2 6 3" xfId="4033"/>
    <cellStyle name="Accent2 6 4" xfId="5134"/>
    <cellStyle name="Accent2 7" xfId="1290"/>
    <cellStyle name="Accent2 7 2" xfId="2405"/>
    <cellStyle name="Accent2 7 3" xfId="2939"/>
    <cellStyle name="Accent2 7 4" xfId="5135"/>
    <cellStyle name="Accent2 8" xfId="1632"/>
    <cellStyle name="Accent2 8 2" xfId="2406"/>
    <cellStyle name="Accent2 8 3" xfId="2940"/>
    <cellStyle name="Accent2 8 4" xfId="5136"/>
    <cellStyle name="Accent2 9" xfId="2069"/>
    <cellStyle name="Accent2 9 2" xfId="2407"/>
    <cellStyle name="Accent2 9 3" xfId="2941"/>
    <cellStyle name="Accent2 9 4" xfId="5137"/>
    <cellStyle name="Accent3 - 20%" xfId="49"/>
    <cellStyle name="Accent3 - 20% 2" xfId="837"/>
    <cellStyle name="Accent3 - 20% 2 2" xfId="2409"/>
    <cellStyle name="Accent3 - 20% 3" xfId="2290"/>
    <cellStyle name="Accent3 - 20% 4" xfId="5138"/>
    <cellStyle name="Accent3 - 20% 5" xfId="493"/>
    <cellStyle name="Accent3 - 40%" xfId="50"/>
    <cellStyle name="Accent3 - 40% 2" xfId="838"/>
    <cellStyle name="Accent3 - 40% 2 2" xfId="2410"/>
    <cellStyle name="Accent3 - 40% 3" xfId="2287"/>
    <cellStyle name="Accent3 - 40% 4" xfId="5139"/>
    <cellStyle name="Accent3 - 40% 5" xfId="494"/>
    <cellStyle name="Accent3 - 60%" xfId="51"/>
    <cellStyle name="Accent3 - 60% 2" xfId="839"/>
    <cellStyle name="Accent3 - 60% 2 2" xfId="2411"/>
    <cellStyle name="Accent3 - 60% 3" xfId="2286"/>
    <cellStyle name="Accent3 - 60% 4" xfId="5140"/>
    <cellStyle name="Accent3 - 60% 5" xfId="495"/>
    <cellStyle name="Accent3 10" xfId="2034"/>
    <cellStyle name="Accent3 10 2" xfId="2412"/>
    <cellStyle name="Accent3 10 3" xfId="2945"/>
    <cellStyle name="Accent3 10 4" xfId="5141"/>
    <cellStyle name="Accent3 11" xfId="2068"/>
    <cellStyle name="Accent3 11 2" xfId="2413"/>
    <cellStyle name="Accent3 11 3" xfId="2946"/>
    <cellStyle name="Accent3 11 4" xfId="5142"/>
    <cellStyle name="Accent3 12" xfId="2033"/>
    <cellStyle name="Accent3 12 2" xfId="2414"/>
    <cellStyle name="Accent3 12 3" xfId="2947"/>
    <cellStyle name="Accent3 12 4" xfId="5143"/>
    <cellStyle name="Accent3 13" xfId="2291"/>
    <cellStyle name="Accent3 13 2" xfId="2415"/>
    <cellStyle name="Accent3 14" xfId="2190"/>
    <cellStyle name="Accent3 14 2" xfId="2416"/>
    <cellStyle name="Accent3 15" xfId="2417"/>
    <cellStyle name="Accent3 16" xfId="2418"/>
    <cellStyle name="Accent3 17" xfId="2419"/>
    <cellStyle name="Accent3 18" xfId="2420"/>
    <cellStyle name="Accent3 19" xfId="2421"/>
    <cellStyle name="Accent3 2" xfId="52"/>
    <cellStyle name="Accent3 2 2" xfId="1282"/>
    <cellStyle name="Accent3 2 3" xfId="3382"/>
    <cellStyle name="Accent3 2 3 2" xfId="4043"/>
    <cellStyle name="Accent3 2 4" xfId="5144"/>
    <cellStyle name="Accent3 2 5" xfId="836"/>
    <cellStyle name="Accent3 2_Bottom Up plan 2013- 2015 tablice 1 i 2_verzija3" xfId="4044"/>
    <cellStyle name="Accent3 20" xfId="2422"/>
    <cellStyle name="Accent3 21" xfId="2423"/>
    <cellStyle name="Accent3 22" xfId="2424"/>
    <cellStyle name="Accent3 23" xfId="2425"/>
    <cellStyle name="Accent3 24" xfId="2426"/>
    <cellStyle name="Accent3 25" xfId="2427"/>
    <cellStyle name="Accent3 26" xfId="2428"/>
    <cellStyle name="Accent3 27" xfId="2429"/>
    <cellStyle name="Accent3 28" xfId="2430"/>
    <cellStyle name="Accent3 29" xfId="2431"/>
    <cellStyle name="Accent3 3" xfId="995"/>
    <cellStyle name="Accent3 3 2" xfId="1281"/>
    <cellStyle name="Accent3 3 2 2" xfId="4045"/>
    <cellStyle name="Accent3 3 3" xfId="5145"/>
    <cellStyle name="Accent3 30" xfId="2432"/>
    <cellStyle name="Accent3 31" xfId="2433"/>
    <cellStyle name="Accent3 32" xfId="2434"/>
    <cellStyle name="Accent3 32 2" xfId="4046"/>
    <cellStyle name="Accent3 33" xfId="2408"/>
    <cellStyle name="Accent3 33 2" xfId="4047"/>
    <cellStyle name="Accent3 34" xfId="2862"/>
    <cellStyle name="Accent3 34 2" xfId="4048"/>
    <cellStyle name="Accent3 35" xfId="2782"/>
    <cellStyle name="Accent3 35 2" xfId="4049"/>
    <cellStyle name="Accent3 36" xfId="2337"/>
    <cellStyle name="Accent3 36 2" xfId="4050"/>
    <cellStyle name="Accent3 37" xfId="2870"/>
    <cellStyle name="Accent3 37 2" xfId="4051"/>
    <cellStyle name="Accent3 38" xfId="3545"/>
    <cellStyle name="Accent3 38 2" xfId="4756"/>
    <cellStyle name="Accent3 39" xfId="3635"/>
    <cellStyle name="Accent3 4" xfId="1130"/>
    <cellStyle name="Accent3 4 2" xfId="1280"/>
    <cellStyle name="Accent3 4 3" xfId="5146"/>
    <cellStyle name="Accent3 40" xfId="3687"/>
    <cellStyle name="Accent3 41" xfId="3748"/>
    <cellStyle name="Accent3 42" xfId="4035"/>
    <cellStyle name="Accent3 43" xfId="3727"/>
    <cellStyle name="Accent3 44" xfId="3881"/>
    <cellStyle name="Accent3 45" xfId="4878"/>
    <cellStyle name="Accent3 46" xfId="5040"/>
    <cellStyle name="Accent3 47" xfId="5836"/>
    <cellStyle name="Accent3 48" xfId="5890"/>
    <cellStyle name="Accent3 49" xfId="5897"/>
    <cellStyle name="Accent3 5" xfId="1239"/>
    <cellStyle name="Accent3 5 2" xfId="1279"/>
    <cellStyle name="Accent3 5 3" xfId="5147"/>
    <cellStyle name="Accent3 50" xfId="6041"/>
    <cellStyle name="Accent3 51" xfId="492"/>
    <cellStyle name="Accent3 6" xfId="1278"/>
    <cellStyle name="Accent3 6 2" xfId="2950"/>
    <cellStyle name="Accent3 6 3" xfId="4052"/>
    <cellStyle name="Accent3 6 4" xfId="5148"/>
    <cellStyle name="Accent3 7" xfId="1284"/>
    <cellStyle name="Accent3 7 2" xfId="2435"/>
    <cellStyle name="Accent3 7 3" xfId="2951"/>
    <cellStyle name="Accent3 7 4" xfId="5149"/>
    <cellStyle name="Accent3 8" xfId="2035"/>
    <cellStyle name="Accent3 8 2" xfId="2436"/>
    <cellStyle name="Accent3 8 3" xfId="2952"/>
    <cellStyle name="Accent3 8 4" xfId="5150"/>
    <cellStyle name="Accent3 9" xfId="2067"/>
    <cellStyle name="Accent3 9 2" xfId="2437"/>
    <cellStyle name="Accent3 9 3" xfId="2953"/>
    <cellStyle name="Accent3 9 4" xfId="5151"/>
    <cellStyle name="Accent4 - 20%" xfId="53"/>
    <cellStyle name="Accent4 - 20% 2" xfId="841"/>
    <cellStyle name="Accent4 - 20% 2 2" xfId="2439"/>
    <cellStyle name="Accent4 - 20% 3" xfId="2284"/>
    <cellStyle name="Accent4 - 20% 4" xfId="5152"/>
    <cellStyle name="Accent4 - 20% 5" xfId="497"/>
    <cellStyle name="Accent4 - 40%" xfId="54"/>
    <cellStyle name="Accent4 - 40% 2" xfId="842"/>
    <cellStyle name="Accent4 - 40% 2 2" xfId="2440"/>
    <cellStyle name="Accent4 - 40% 3" xfId="2283"/>
    <cellStyle name="Accent4 - 40% 4" xfId="5153"/>
    <cellStyle name="Accent4 - 40% 5" xfId="498"/>
    <cellStyle name="Accent4 - 60%" xfId="55"/>
    <cellStyle name="Accent4 - 60% 2" xfId="843"/>
    <cellStyle name="Accent4 - 60% 2 2" xfId="2441"/>
    <cellStyle name="Accent4 - 60% 3" xfId="2279"/>
    <cellStyle name="Accent4 - 60% 4" xfId="5154"/>
    <cellStyle name="Accent4 - 60% 5" xfId="499"/>
    <cellStyle name="Accent4 10" xfId="2036"/>
    <cellStyle name="Accent4 10 2" xfId="2442"/>
    <cellStyle name="Accent4 10 3" xfId="2957"/>
    <cellStyle name="Accent4 10 4" xfId="5155"/>
    <cellStyle name="Accent4 11" xfId="2065"/>
    <cellStyle name="Accent4 11 2" xfId="2443"/>
    <cellStyle name="Accent4 11 3" xfId="2958"/>
    <cellStyle name="Accent4 11 4" xfId="5156"/>
    <cellStyle name="Accent4 12" xfId="2037"/>
    <cellStyle name="Accent4 12 2" xfId="2444"/>
    <cellStyle name="Accent4 12 3" xfId="2959"/>
    <cellStyle name="Accent4 12 4" xfId="5157"/>
    <cellStyle name="Accent4 13" xfId="2285"/>
    <cellStyle name="Accent4 13 2" xfId="2445"/>
    <cellStyle name="Accent4 14" xfId="2191"/>
    <cellStyle name="Accent4 14 2" xfId="2446"/>
    <cellStyle name="Accent4 15" xfId="2447"/>
    <cellStyle name="Accent4 16" xfId="2448"/>
    <cellStyle name="Accent4 17" xfId="2449"/>
    <cellStyle name="Accent4 18" xfId="2450"/>
    <cellStyle name="Accent4 19" xfId="2451"/>
    <cellStyle name="Accent4 2" xfId="56"/>
    <cellStyle name="Accent4 2 2" xfId="1276"/>
    <cellStyle name="Accent4 2 3" xfId="3381"/>
    <cellStyle name="Accent4 2 3 2" xfId="4055"/>
    <cellStyle name="Accent4 2 4" xfId="5158"/>
    <cellStyle name="Accent4 2 5" xfId="840"/>
    <cellStyle name="Accent4 2_Bottom Up plan 2013- 2015 tablice 1 i 2_verzija3" xfId="4056"/>
    <cellStyle name="Accent4 20" xfId="2452"/>
    <cellStyle name="Accent4 21" xfId="2453"/>
    <cellStyle name="Accent4 22" xfId="2454"/>
    <cellStyle name="Accent4 23" xfId="2455"/>
    <cellStyle name="Accent4 24" xfId="2456"/>
    <cellStyle name="Accent4 25" xfId="2457"/>
    <cellStyle name="Accent4 26" xfId="2458"/>
    <cellStyle name="Accent4 27" xfId="2459"/>
    <cellStyle name="Accent4 28" xfId="2460"/>
    <cellStyle name="Accent4 29" xfId="2461"/>
    <cellStyle name="Accent4 3" xfId="990"/>
    <cellStyle name="Accent4 3 2" xfId="1275"/>
    <cellStyle name="Accent4 3 2 2" xfId="4058"/>
    <cellStyle name="Accent4 3 3" xfId="3380"/>
    <cellStyle name="Accent4 3 4" xfId="5159"/>
    <cellStyle name="Accent4 30" xfId="2462"/>
    <cellStyle name="Accent4 31" xfId="2463"/>
    <cellStyle name="Accent4 32" xfId="2464"/>
    <cellStyle name="Accent4 32 2" xfId="4065"/>
    <cellStyle name="Accent4 33" xfId="2438"/>
    <cellStyle name="Accent4 33 2" xfId="4066"/>
    <cellStyle name="Accent4 34" xfId="2859"/>
    <cellStyle name="Accent4 34 2" xfId="4067"/>
    <cellStyle name="Accent4 35" xfId="2779"/>
    <cellStyle name="Accent4 35 2" xfId="4068"/>
    <cellStyle name="Accent4 36" xfId="2333"/>
    <cellStyle name="Accent4 36 2" xfId="4069"/>
    <cellStyle name="Accent4 37" xfId="2785"/>
    <cellStyle name="Accent4 37 2" xfId="4070"/>
    <cellStyle name="Accent4 38" xfId="3546"/>
    <cellStyle name="Accent4 38 2" xfId="4757"/>
    <cellStyle name="Accent4 39" xfId="3636"/>
    <cellStyle name="Accent4 4" xfId="1129"/>
    <cellStyle name="Accent4 4 2" xfId="1274"/>
    <cellStyle name="Accent4 4 3" xfId="5160"/>
    <cellStyle name="Accent4 40" xfId="3688"/>
    <cellStyle name="Accent4 41" xfId="3749"/>
    <cellStyle name="Accent4 42" xfId="4032"/>
    <cellStyle name="Accent4 43" xfId="3732"/>
    <cellStyle name="Accent4 44" xfId="3842"/>
    <cellStyle name="Accent4 45" xfId="4877"/>
    <cellStyle name="Accent4 46" xfId="5041"/>
    <cellStyle name="Accent4 47" xfId="5837"/>
    <cellStyle name="Accent4 48" xfId="5859"/>
    <cellStyle name="Accent4 49" xfId="5898"/>
    <cellStyle name="Accent4 5" xfId="1240"/>
    <cellStyle name="Accent4 5 2" xfId="1273"/>
    <cellStyle name="Accent4 5 3" xfId="5161"/>
    <cellStyle name="Accent4 50" xfId="6042"/>
    <cellStyle name="Accent4 51" xfId="496"/>
    <cellStyle name="Accent4 6" xfId="1272"/>
    <cellStyle name="Accent4 6 2" xfId="2963"/>
    <cellStyle name="Accent4 6 3" xfId="4071"/>
    <cellStyle name="Accent4 6 4" xfId="5162"/>
    <cellStyle name="Accent4 7" xfId="1277"/>
    <cellStyle name="Accent4 7 2" xfId="2465"/>
    <cellStyle name="Accent4 7 3" xfId="2964"/>
    <cellStyle name="Accent4 7 4" xfId="5163"/>
    <cellStyle name="Accent4 8" xfId="2038"/>
    <cellStyle name="Accent4 8 2" xfId="2466"/>
    <cellStyle name="Accent4 8 3" xfId="2965"/>
    <cellStyle name="Accent4 8 4" xfId="5164"/>
    <cellStyle name="Accent4 9" xfId="2066"/>
    <cellStyle name="Accent4 9 2" xfId="2467"/>
    <cellStyle name="Accent4 9 3" xfId="2966"/>
    <cellStyle name="Accent4 9 4" xfId="5165"/>
    <cellStyle name="Accent5 - 20%" xfId="57"/>
    <cellStyle name="Accent5 - 20% 2" xfId="845"/>
    <cellStyle name="Accent5 - 20% 2 2" xfId="2469"/>
    <cellStyle name="Accent5 - 20% 3" xfId="2277"/>
    <cellStyle name="Accent5 - 20% 4" xfId="5166"/>
    <cellStyle name="Accent5 - 20% 5" xfId="501"/>
    <cellStyle name="Accent5 - 40%" xfId="58"/>
    <cellStyle name="Accent5 - 40% 2" xfId="846"/>
    <cellStyle name="Accent5 - 40% 3" xfId="5167"/>
    <cellStyle name="Accent5 - 40% 4" xfId="502"/>
    <cellStyle name="Accent5 - 60%" xfId="59"/>
    <cellStyle name="Accent5 - 60% 2" xfId="847"/>
    <cellStyle name="Accent5 - 60% 2 2" xfId="2470"/>
    <cellStyle name="Accent5 - 60% 3" xfId="2276"/>
    <cellStyle name="Accent5 - 60% 4" xfId="5168"/>
    <cellStyle name="Accent5 - 60% 5" xfId="503"/>
    <cellStyle name="Accent5 10" xfId="2040"/>
    <cellStyle name="Accent5 10 2" xfId="2471"/>
    <cellStyle name="Accent5 10 3" xfId="2968"/>
    <cellStyle name="Accent5 10 4" xfId="5169"/>
    <cellStyle name="Accent5 11" xfId="2064"/>
    <cellStyle name="Accent5 11 2" xfId="2472"/>
    <cellStyle name="Accent5 11 3" xfId="2969"/>
    <cellStyle name="Accent5 11 4" xfId="5170"/>
    <cellStyle name="Accent5 12" xfId="2039"/>
    <cellStyle name="Accent5 12 2" xfId="2473"/>
    <cellStyle name="Accent5 12 3" xfId="2970"/>
    <cellStyle name="Accent5 12 4" xfId="5171"/>
    <cellStyle name="Accent5 13" xfId="2278"/>
    <cellStyle name="Accent5 13 2" xfId="2474"/>
    <cellStyle name="Accent5 14" xfId="2192"/>
    <cellStyle name="Accent5 14 2" xfId="2475"/>
    <cellStyle name="Accent5 15" xfId="2476"/>
    <cellStyle name="Accent5 16" xfId="2477"/>
    <cellStyle name="Accent5 17" xfId="2478"/>
    <cellStyle name="Accent5 18" xfId="2479"/>
    <cellStyle name="Accent5 19" xfId="2480"/>
    <cellStyle name="Accent5 2" xfId="60"/>
    <cellStyle name="Accent5 2 2" xfId="1270"/>
    <cellStyle name="Accent5 2 3" xfId="3378"/>
    <cellStyle name="Accent5 2 3 2" xfId="4210"/>
    <cellStyle name="Accent5 2 4" xfId="5172"/>
    <cellStyle name="Accent5 2 5" xfId="844"/>
    <cellStyle name="Accent5 2_Bottom Up plan 2013- 2015 tablice 1 i 2_verzija3" xfId="4211"/>
    <cellStyle name="Accent5 20" xfId="2481"/>
    <cellStyle name="Accent5 21" xfId="2482"/>
    <cellStyle name="Accent5 22" xfId="2483"/>
    <cellStyle name="Accent5 23" xfId="2484"/>
    <cellStyle name="Accent5 24" xfId="2485"/>
    <cellStyle name="Accent5 25" xfId="2486"/>
    <cellStyle name="Accent5 26" xfId="2487"/>
    <cellStyle name="Accent5 27" xfId="2488"/>
    <cellStyle name="Accent5 28" xfId="2489"/>
    <cellStyle name="Accent5 29" xfId="2490"/>
    <cellStyle name="Accent5 3" xfId="984"/>
    <cellStyle name="Accent5 3 2" xfId="1269"/>
    <cellStyle name="Accent5 3 2 2" xfId="4212"/>
    <cellStyle name="Accent5 3 3" xfId="5173"/>
    <cellStyle name="Accent5 30" xfId="2491"/>
    <cellStyle name="Accent5 31" xfId="2492"/>
    <cellStyle name="Accent5 32" xfId="2493"/>
    <cellStyle name="Accent5 32 2" xfId="4213"/>
    <cellStyle name="Accent5 33" xfId="2468"/>
    <cellStyle name="Accent5 33 2" xfId="4214"/>
    <cellStyle name="Accent5 34" xfId="2854"/>
    <cellStyle name="Accent5 34 2" xfId="4215"/>
    <cellStyle name="Accent5 35" xfId="2775"/>
    <cellStyle name="Accent5 35 2" xfId="4216"/>
    <cellStyle name="Accent5 36" xfId="2858"/>
    <cellStyle name="Accent5 36 2" xfId="4217"/>
    <cellStyle name="Accent5 37" xfId="2783"/>
    <cellStyle name="Accent5 37 2" xfId="4218"/>
    <cellStyle name="Accent5 38" xfId="3547"/>
    <cellStyle name="Accent5 38 2" xfId="4758"/>
    <cellStyle name="Accent5 39" xfId="3637"/>
    <cellStyle name="Accent5 4" xfId="1128"/>
    <cellStyle name="Accent5 4 2" xfId="1268"/>
    <cellStyle name="Accent5 4 3" xfId="5174"/>
    <cellStyle name="Accent5 40" xfId="3689"/>
    <cellStyle name="Accent5 41" xfId="3751"/>
    <cellStyle name="Accent5 42" xfId="4029"/>
    <cellStyle name="Accent5 43" xfId="3735"/>
    <cellStyle name="Accent5 44" xfId="3813"/>
    <cellStyle name="Accent5 45" xfId="4139"/>
    <cellStyle name="Accent5 46" xfId="5042"/>
    <cellStyle name="Accent5 47" xfId="5838"/>
    <cellStyle name="Accent5 48" xfId="5889"/>
    <cellStyle name="Accent5 49" xfId="5899"/>
    <cellStyle name="Accent5 5" xfId="1241"/>
    <cellStyle name="Accent5 5 2" xfId="1267"/>
    <cellStyle name="Accent5 5 3" xfId="5175"/>
    <cellStyle name="Accent5 50" xfId="6043"/>
    <cellStyle name="Accent5 51" xfId="500"/>
    <cellStyle name="Accent5 6" xfId="1266"/>
    <cellStyle name="Accent5 6 2" xfId="2975"/>
    <cellStyle name="Accent5 6 3" xfId="4219"/>
    <cellStyle name="Accent5 6 4" xfId="5176"/>
    <cellStyle name="Accent5 7" xfId="1271"/>
    <cellStyle name="Accent5 7 2" xfId="2494"/>
    <cellStyle name="Accent5 7 3" xfId="2976"/>
    <cellStyle name="Accent5 7 4" xfId="5177"/>
    <cellStyle name="Accent5 8" xfId="2041"/>
    <cellStyle name="Accent5 8 2" xfId="2495"/>
    <cellStyle name="Accent5 8 3" xfId="2977"/>
    <cellStyle name="Accent5 8 4" xfId="5178"/>
    <cellStyle name="Accent5 9" xfId="2063"/>
    <cellStyle name="Accent5 9 2" xfId="2496"/>
    <cellStyle name="Accent5 9 3" xfId="2978"/>
    <cellStyle name="Accent5 9 4" xfId="5179"/>
    <cellStyle name="Accent6 - 20%" xfId="61"/>
    <cellStyle name="Accent6 - 20% 2" xfId="849"/>
    <cellStyle name="Accent6 - 20% 3" xfId="5180"/>
    <cellStyle name="Accent6 - 20% 4" xfId="505"/>
    <cellStyle name="Accent6 - 40%" xfId="62"/>
    <cellStyle name="Accent6 - 40% 2" xfId="850"/>
    <cellStyle name="Accent6 - 40% 2 2" xfId="2498"/>
    <cellStyle name="Accent6 - 40% 3" xfId="2274"/>
    <cellStyle name="Accent6 - 40% 4" xfId="5181"/>
    <cellStyle name="Accent6 - 40% 5" xfId="506"/>
    <cellStyle name="Accent6 - 60%" xfId="63"/>
    <cellStyle name="Accent6 - 60% 2" xfId="851"/>
    <cellStyle name="Accent6 - 60% 2 2" xfId="2499"/>
    <cellStyle name="Accent6 - 60% 3" xfId="2273"/>
    <cellStyle name="Accent6 - 60% 4" xfId="5182"/>
    <cellStyle name="Accent6 - 60% 5" xfId="507"/>
    <cellStyle name="Accent6 10" xfId="2043"/>
    <cellStyle name="Accent6 10 2" xfId="2500"/>
    <cellStyle name="Accent6 10 3" xfId="2980"/>
    <cellStyle name="Accent6 10 4" xfId="5183"/>
    <cellStyle name="Accent6 11" xfId="2062"/>
    <cellStyle name="Accent6 11 2" xfId="2501"/>
    <cellStyle name="Accent6 11 3" xfId="2981"/>
    <cellStyle name="Accent6 11 4" xfId="5184"/>
    <cellStyle name="Accent6 12" xfId="2042"/>
    <cellStyle name="Accent6 12 2" xfId="2502"/>
    <cellStyle name="Accent6 12 3" xfId="2982"/>
    <cellStyle name="Accent6 12 4" xfId="5185"/>
    <cellStyle name="Accent6 13" xfId="2275"/>
    <cellStyle name="Accent6 13 2" xfId="2503"/>
    <cellStyle name="Accent6 14" xfId="2193"/>
    <cellStyle name="Accent6 14 2" xfId="2504"/>
    <cellStyle name="Accent6 15" xfId="2505"/>
    <cellStyle name="Accent6 16" xfId="2506"/>
    <cellStyle name="Accent6 17" xfId="2507"/>
    <cellStyle name="Accent6 18" xfId="2508"/>
    <cellStyle name="Accent6 19" xfId="2509"/>
    <cellStyle name="Accent6 2" xfId="64"/>
    <cellStyle name="Accent6 2 2" xfId="1264"/>
    <cellStyle name="Accent6 2 3" xfId="3372"/>
    <cellStyle name="Accent6 2 3 2" xfId="4220"/>
    <cellStyle name="Accent6 2 4" xfId="5186"/>
    <cellStyle name="Accent6 2 5" xfId="848"/>
    <cellStyle name="Accent6 2_Bottom Up plan 2013- 2015 tablice 1 i 2_verzija3" xfId="4221"/>
    <cellStyle name="Accent6 20" xfId="2510"/>
    <cellStyle name="Accent6 21" xfId="2511"/>
    <cellStyle name="Accent6 22" xfId="2512"/>
    <cellStyle name="Accent6 23" xfId="2513"/>
    <cellStyle name="Accent6 24" xfId="2514"/>
    <cellStyle name="Accent6 25" xfId="2515"/>
    <cellStyle name="Accent6 26" xfId="2516"/>
    <cellStyle name="Accent6 27" xfId="2517"/>
    <cellStyle name="Accent6 28" xfId="2518"/>
    <cellStyle name="Accent6 29" xfId="2519"/>
    <cellStyle name="Accent6 3" xfId="976"/>
    <cellStyle name="Accent6 3 2" xfId="1263"/>
    <cellStyle name="Accent6 3 2 2" xfId="4222"/>
    <cellStyle name="Accent6 3 3" xfId="3371"/>
    <cellStyle name="Accent6 3 4" xfId="5187"/>
    <cellStyle name="Accent6 30" xfId="2520"/>
    <cellStyle name="Accent6 31" xfId="2521"/>
    <cellStyle name="Accent6 32" xfId="2522"/>
    <cellStyle name="Accent6 32 2" xfId="4223"/>
    <cellStyle name="Accent6 33" xfId="2497"/>
    <cellStyle name="Accent6 33 2" xfId="4224"/>
    <cellStyle name="Accent6 34" xfId="2850"/>
    <cellStyle name="Accent6 34 2" xfId="4225"/>
    <cellStyle name="Accent6 35" xfId="2789"/>
    <cellStyle name="Accent6 35 2" xfId="4226"/>
    <cellStyle name="Accent6 36" xfId="2852"/>
    <cellStyle name="Accent6 36 2" xfId="4227"/>
    <cellStyle name="Accent6 37" xfId="2778"/>
    <cellStyle name="Accent6 37 2" xfId="4228"/>
    <cellStyle name="Accent6 38" xfId="3548"/>
    <cellStyle name="Accent6 38 2" xfId="4759"/>
    <cellStyle name="Accent6 39" xfId="3638"/>
    <cellStyle name="Accent6 4" xfId="1127"/>
    <cellStyle name="Accent6 4 2" xfId="1262"/>
    <cellStyle name="Accent6 4 3" xfId="5188"/>
    <cellStyle name="Accent6 40" xfId="3690"/>
    <cellStyle name="Accent6 41" xfId="3753"/>
    <cellStyle name="Accent6 42" xfId="4024"/>
    <cellStyle name="Accent6 43" xfId="3736"/>
    <cellStyle name="Accent6 44" xfId="3777"/>
    <cellStyle name="Accent6 45" xfId="4323"/>
    <cellStyle name="Accent6 46" xfId="5043"/>
    <cellStyle name="Accent6 47" xfId="5839"/>
    <cellStyle name="Accent6 48" xfId="5858"/>
    <cellStyle name="Accent6 49" xfId="5900"/>
    <cellStyle name="Accent6 5" xfId="1243"/>
    <cellStyle name="Accent6 5 2" xfId="1261"/>
    <cellStyle name="Accent6 5 3" xfId="5189"/>
    <cellStyle name="Accent6 50" xfId="6044"/>
    <cellStyle name="Accent6 51" xfId="504"/>
    <cellStyle name="Accent6 6" xfId="1260"/>
    <cellStyle name="Accent6 6 2" xfId="2987"/>
    <cellStyle name="Accent6 6 3" xfId="4229"/>
    <cellStyle name="Accent6 6 4" xfId="5190"/>
    <cellStyle name="Accent6 7" xfId="1265"/>
    <cellStyle name="Accent6 7 2" xfId="2523"/>
    <cellStyle name="Accent6 7 3" xfId="2988"/>
    <cellStyle name="Accent6 7 4" xfId="5191"/>
    <cellStyle name="Accent6 8" xfId="2044"/>
    <cellStyle name="Accent6 8 2" xfId="2524"/>
    <cellStyle name="Accent6 8 3" xfId="2989"/>
    <cellStyle name="Accent6 8 4" xfId="5192"/>
    <cellStyle name="Accent6 9" xfId="2061"/>
    <cellStyle name="Accent6 9 2" xfId="2525"/>
    <cellStyle name="Accent6 9 3" xfId="2990"/>
    <cellStyle name="Accent6 9 4" xfId="5193"/>
    <cellStyle name="Acctg" xfId="65"/>
    <cellStyle name="Actual Date" xfId="3368"/>
    <cellStyle name="Actual Date 2" xfId="3367"/>
    <cellStyle name="Actual Date 3" xfId="3285"/>
    <cellStyle name="Akzent1" xfId="1259"/>
    <cellStyle name="Akzent2" xfId="1258"/>
    <cellStyle name="Akzent3" xfId="1257"/>
    <cellStyle name="Akzent4" xfId="1256"/>
    <cellStyle name="Akzent5" xfId="1255"/>
    <cellStyle name="Akzent6" xfId="1254"/>
    <cellStyle name="Array" xfId="1253"/>
    <cellStyle name="Array 2" xfId="4230"/>
    <cellStyle name="Array Enter" xfId="1252"/>
    <cellStyle name="Array Enter 2" xfId="1251"/>
    <cellStyle name="Array Enter 2 2" xfId="3364"/>
    <cellStyle name="Array_Analiza segmentata" xfId="4231"/>
    <cellStyle name="ÄÞ¸¶_B-S &amp; Cap(Ind)" xfId="66"/>
    <cellStyle name="Ausgabe" xfId="1250"/>
    <cellStyle name="AutoFormat Options" xfId="67"/>
    <cellStyle name="AutoFormat Options 2" xfId="1249"/>
    <cellStyle name="AutoFormat Options 3" xfId="3363"/>
    <cellStyle name="AutoFormat Options 6" xfId="3361"/>
    <cellStyle name="AutoFormat Options 6 2" xfId="4232"/>
    <cellStyle name="AutoFormat Options_Business_review_template_tables" xfId="4233"/>
    <cellStyle name="Bad 2" xfId="68"/>
    <cellStyle name="Bad 2 2" xfId="1248"/>
    <cellStyle name="Bad 2 3" xfId="3360"/>
    <cellStyle name="Bad 2 3 2" xfId="4234"/>
    <cellStyle name="Bad 2 4" xfId="5194"/>
    <cellStyle name="Bad 2 5" xfId="852"/>
    <cellStyle name="Bad 2_Bottom Up plan 2013- 2015 tablice 1 i 2_verzija3" xfId="4235"/>
    <cellStyle name="Bad 3" xfId="2272"/>
    <cellStyle name="Bad 3 2" xfId="2994"/>
    <cellStyle name="Bad 3 3" xfId="3359"/>
    <cellStyle name="Bad 3 4" xfId="4236"/>
    <cellStyle name="Bad 3 5" xfId="5195"/>
    <cellStyle name="Bad 4" xfId="508"/>
    <cellStyle name="Band 2" xfId="1143"/>
    <cellStyle name="Band 2 2" xfId="3358"/>
    <cellStyle name="Berechnung" xfId="1247"/>
    <cellStyle name="Berekening" xfId="69"/>
    <cellStyle name="Berekening 2" xfId="853"/>
    <cellStyle name="Berekening 3" xfId="5196"/>
    <cellStyle name="Berekening 4" xfId="509"/>
    <cellStyle name="Bevitel 2" xfId="70"/>
    <cellStyle name="Bevitel 2 2" xfId="854"/>
    <cellStyle name="Bevitel 2 3" xfId="5197"/>
    <cellStyle name="Bevitel 2 4" xfId="510"/>
    <cellStyle name="Bilješka" xfId="1246"/>
    <cellStyle name="Bilješka 2" xfId="1245"/>
    <cellStyle name="Bilješka 2 2" xfId="3355"/>
    <cellStyle name="Bilješka 2 2 2" xfId="4237"/>
    <cellStyle name="Bilješka 3" xfId="1244"/>
    <cellStyle name="Bilješka 3 2" xfId="3353"/>
    <cellStyle name="Bilješka 4" xfId="3356"/>
    <cellStyle name="Bilješka 4 2" xfId="4238"/>
    <cellStyle name="Bilješka_BR Q4_INA reserves" xfId="4239"/>
    <cellStyle name="body01" xfId="71"/>
    <cellStyle name="body02" xfId="72"/>
    <cellStyle name="Bold/Border" xfId="73"/>
    <cellStyle name="Bold/Border 2" xfId="855"/>
    <cellStyle name="Bold/Border 3" xfId="5198"/>
    <cellStyle name="Bold/Border 4" xfId="511"/>
    <cellStyle name="book" xfId="1242"/>
    <cellStyle name="BottomBorder" xfId="74"/>
    <cellStyle name="BottomBorder 2" xfId="3351"/>
    <cellStyle name="Bullet" xfId="75"/>
    <cellStyle name="Bullet 2" xfId="3349"/>
    <cellStyle name="Calc Currency (0)" xfId="76"/>
    <cellStyle name="CalcCell" xfId="77"/>
    <cellStyle name="CalcCell 2" xfId="3348"/>
    <cellStyle name="CalcCell2cost" xfId="78"/>
    <cellStyle name="CalcCell2cost 2" xfId="3347"/>
    <cellStyle name="CalcCellPercent" xfId="79"/>
    <cellStyle name="CalcCellPercent 2" xfId="3346"/>
    <cellStyle name="CalcCellRight" xfId="80"/>
    <cellStyle name="CalcCellRight 2" xfId="3345"/>
    <cellStyle name="Calcolo" xfId="1238"/>
    <cellStyle name="Calcolo 2" xfId="4240"/>
    <cellStyle name="Calculation 2" xfId="81"/>
    <cellStyle name="Calculation 2 2" xfId="1237"/>
    <cellStyle name="Calculation 2 3" xfId="2168"/>
    <cellStyle name="Calculation 2 3 2" xfId="4241"/>
    <cellStyle name="Calculation 2 4" xfId="3344"/>
    <cellStyle name="Calculation 2 5" xfId="5199"/>
    <cellStyle name="Calculation 2 6" xfId="856"/>
    <cellStyle name="Calculation 2_Bottom Up plan 2013- 2015 tablice 1 i 2_verzija3" xfId="4242"/>
    <cellStyle name="Calculation 3" xfId="2271"/>
    <cellStyle name="Calculation 3 2" xfId="3005"/>
    <cellStyle name="Calculation 3 3" xfId="3343"/>
    <cellStyle name="Calculation 3 4" xfId="4243"/>
    <cellStyle name="Calculation 3 5" xfId="5200"/>
    <cellStyle name="Calculation 4" xfId="512"/>
    <cellStyle name="cárky [0]_List1" xfId="82"/>
    <cellStyle name="čárky_Goodwill Book_A200909_all" xfId="1235"/>
    <cellStyle name="cárky_List1" xfId="83"/>
    <cellStyle name="Cella collegata" xfId="1233"/>
    <cellStyle name="Cella collegata 2" xfId="3599"/>
    <cellStyle name="Cella collegata 3" xfId="4244"/>
    <cellStyle name="Cella da controllare" xfId="1232"/>
    <cellStyle name="Cella da controllare 2" xfId="3598"/>
    <cellStyle name="Cella da controllare 3" xfId="4245"/>
    <cellStyle name="Centered Heading" xfId="1231"/>
    <cellStyle name="Check Cell 2" xfId="84"/>
    <cellStyle name="Check Cell 2 2" xfId="1230"/>
    <cellStyle name="Check Cell 2 2 2" xfId="3597"/>
    <cellStyle name="Check Cell 2 3" xfId="2527"/>
    <cellStyle name="Check Cell 2 3 2" xfId="4246"/>
    <cellStyle name="Check Cell 2 4" xfId="3341"/>
    <cellStyle name="Check Cell 2 4 2" xfId="3624"/>
    <cellStyle name="Check Cell 2 5" xfId="3583"/>
    <cellStyle name="Check Cell 2 6" xfId="5201"/>
    <cellStyle name="Check Cell 2 7" xfId="857"/>
    <cellStyle name="Check Cell 2_Bottom Up plan 2013- 2015 tablice 1 i 2_verzija3" xfId="4247"/>
    <cellStyle name="Check Cell 3" xfId="2270"/>
    <cellStyle name="Check Cell 3 2" xfId="2528"/>
    <cellStyle name="Check Cell 3 3" xfId="3009"/>
    <cellStyle name="Check Cell 3 3 2" xfId="3620"/>
    <cellStyle name="Check Cell 3 4" xfId="3340"/>
    <cellStyle name="Check Cell 3 4 2" xfId="3623"/>
    <cellStyle name="Check Cell 3 5" xfId="3567"/>
    <cellStyle name="Check Cell 3 6" xfId="4248"/>
    <cellStyle name="Check Cell 3 7" xfId="5202"/>
    <cellStyle name="Check Cell 4" xfId="2194"/>
    <cellStyle name="Check Cell 5" xfId="2526"/>
    <cellStyle name="Check Cell 6" xfId="3569"/>
    <cellStyle name="Check Cell 7" xfId="5029"/>
    <cellStyle name="Check Cell 8" xfId="513"/>
    <cellStyle name="Checks" xfId="1229"/>
    <cellStyle name="Checks 2" xfId="4249"/>
    <cellStyle name="Checks_Business_review_template_tables" xfId="4250"/>
    <cellStyle name="Cím 2" xfId="85"/>
    <cellStyle name="Cím 2 2" xfId="858"/>
    <cellStyle name="Cím 2 3" xfId="1228"/>
    <cellStyle name="Cím 2 4" xfId="5203"/>
    <cellStyle name="Cím 2 5" xfId="514"/>
    <cellStyle name="Címsor 1 2" xfId="86"/>
    <cellStyle name="Címsor 1 2 2" xfId="859"/>
    <cellStyle name="Címsor 1 2 3" xfId="1227"/>
    <cellStyle name="Címsor 1 2 4" xfId="5204"/>
    <cellStyle name="Címsor 1 2 5" xfId="515"/>
    <cellStyle name="Címsor 2 2" xfId="87"/>
    <cellStyle name="Címsor 2 2 2" xfId="860"/>
    <cellStyle name="Címsor 2 2 3" xfId="1226"/>
    <cellStyle name="Címsor 2 2 4" xfId="5205"/>
    <cellStyle name="Címsor 2 2 5" xfId="516"/>
    <cellStyle name="Címsor 3 2" xfId="88"/>
    <cellStyle name="Címsor 3 2 2" xfId="861"/>
    <cellStyle name="Címsor 3 2 3" xfId="1225"/>
    <cellStyle name="Címsor 3 2 4" xfId="5206"/>
    <cellStyle name="Címsor 3 2 5" xfId="517"/>
    <cellStyle name="Címsor 4 2" xfId="89"/>
    <cellStyle name="Címsor 4 2 2" xfId="862"/>
    <cellStyle name="Címsor 4 2 3" xfId="1224"/>
    <cellStyle name="Címsor 4 2 4" xfId="5207"/>
    <cellStyle name="Címsor 4 2 5" xfId="518"/>
    <cellStyle name="Code" xfId="1223"/>
    <cellStyle name="Colore 1" xfId="1222"/>
    <cellStyle name="Colore 1 2" xfId="4252"/>
    <cellStyle name="Colore 2" xfId="1221"/>
    <cellStyle name="Colore 2 2" xfId="4253"/>
    <cellStyle name="Colore 3" xfId="1220"/>
    <cellStyle name="Colore 3 2" xfId="4254"/>
    <cellStyle name="Colore 4" xfId="1219"/>
    <cellStyle name="Colore 4 2" xfId="4255"/>
    <cellStyle name="Colore 5" xfId="1218"/>
    <cellStyle name="Colore 5 2" xfId="4256"/>
    <cellStyle name="Colore 6" xfId="1217"/>
    <cellStyle name="Colore 6 2" xfId="4257"/>
    <cellStyle name="ColumnHeadings" xfId="1144"/>
    <cellStyle name="ColumnHeadings 2" xfId="3337"/>
    <cellStyle name="ColumnHeadings2" xfId="1145"/>
    <cellStyle name="ColumnHeadings2 2" xfId="3336"/>
    <cellStyle name="com-4" xfId="1216"/>
    <cellStyle name="Comma" xfId="1" builtinId="3"/>
    <cellStyle name="Comma  - Style1" xfId="90"/>
    <cellStyle name="Comma  - Style1 2" xfId="863"/>
    <cellStyle name="Comma  - Style1 3" xfId="5208"/>
    <cellStyle name="Comma  - Style1 4" xfId="519"/>
    <cellStyle name="Comma  - Style2" xfId="91"/>
    <cellStyle name="Comma  - Style2 2" xfId="864"/>
    <cellStyle name="Comma  - Style2 3" xfId="5209"/>
    <cellStyle name="Comma  - Style2 4" xfId="520"/>
    <cellStyle name="Comma  - Style3" xfId="92"/>
    <cellStyle name="Comma  - Style3 2" xfId="865"/>
    <cellStyle name="Comma  - Style3 3" xfId="5210"/>
    <cellStyle name="Comma  - Style3 4" xfId="521"/>
    <cellStyle name="Comma  - Style4" xfId="93"/>
    <cellStyle name="Comma  - Style4 2" xfId="866"/>
    <cellStyle name="Comma  - Style4 3" xfId="5211"/>
    <cellStyle name="Comma  - Style4 4" xfId="522"/>
    <cellStyle name="Comma  - Style5" xfId="94"/>
    <cellStyle name="Comma  - Style5 2" xfId="867"/>
    <cellStyle name="Comma  - Style5 3" xfId="5212"/>
    <cellStyle name="Comma  - Style5 4" xfId="523"/>
    <cellStyle name="Comma  - Style6" xfId="95"/>
    <cellStyle name="Comma  - Style6 2" xfId="868"/>
    <cellStyle name="Comma  - Style6 3" xfId="5213"/>
    <cellStyle name="Comma  - Style6 4" xfId="524"/>
    <cellStyle name="Comma  - Style7" xfId="96"/>
    <cellStyle name="Comma  - Style7 2" xfId="869"/>
    <cellStyle name="Comma  - Style7 3" xfId="5214"/>
    <cellStyle name="Comma  - Style7 4" xfId="525"/>
    <cellStyle name="Comma  - Style8" xfId="97"/>
    <cellStyle name="Comma  - Style8 2" xfId="870"/>
    <cellStyle name="Comma  - Style8 3" xfId="5215"/>
    <cellStyle name="Comma  - Style8 4" xfId="526"/>
    <cellStyle name="Comma 0.0" xfId="1215"/>
    <cellStyle name="Comma 0.00" xfId="1214"/>
    <cellStyle name="Comma 0.000" xfId="1213"/>
    <cellStyle name="Comma 10" xfId="2861"/>
    <cellStyle name="Comma 10 2" xfId="4185"/>
    <cellStyle name="Comma 11" xfId="3025"/>
    <cellStyle name="Comma 11 2" xfId="4184"/>
    <cellStyle name="Comma 12" xfId="3026"/>
    <cellStyle name="Comma 12 2" xfId="4183"/>
    <cellStyle name="Comma 13" xfId="3027"/>
    <cellStyle name="Comma 13 2" xfId="4812"/>
    <cellStyle name="Comma 13 2 2" xfId="5216"/>
    <cellStyle name="Comma 14" xfId="3028"/>
    <cellStyle name="Comma 14 2" xfId="4813"/>
    <cellStyle name="Comma 14 2 2" xfId="5217"/>
    <cellStyle name="Comma 15" xfId="3029"/>
    <cellStyle name="Comma 15 2" xfId="4814"/>
    <cellStyle name="Comma 15 2 2" xfId="5218"/>
    <cellStyle name="Comma 16" xfId="3030"/>
    <cellStyle name="Comma 16 2" xfId="4815"/>
    <cellStyle name="Comma 16 2 2" xfId="5219"/>
    <cellStyle name="Comma 17" xfId="3031"/>
    <cellStyle name="Comma 17 2" xfId="4816"/>
    <cellStyle name="Comma 17 2 2" xfId="5220"/>
    <cellStyle name="Comma 18" xfId="3032"/>
    <cellStyle name="Comma 18 2" xfId="4817"/>
    <cellStyle name="Comma 18 2 2" xfId="5221"/>
    <cellStyle name="Comma 19" xfId="3572"/>
    <cellStyle name="Comma 19 2" xfId="4818"/>
    <cellStyle name="Comma 19 2 2" xfId="5222"/>
    <cellStyle name="Comma 2" xfId="1146"/>
    <cellStyle name="Comma 2 2" xfId="1212"/>
    <cellStyle name="Comma 2 2 2" xfId="4258"/>
    <cellStyle name="Comma 2 3" xfId="3033"/>
    <cellStyle name="Comma 2 4" xfId="3333"/>
    <cellStyle name="Comma 2 5" xfId="5223"/>
    <cellStyle name="Comma 20" xfId="3602"/>
    <cellStyle name="Comma 20 2" xfId="4819"/>
    <cellStyle name="Comma 20 2 2" xfId="5224"/>
    <cellStyle name="Comma 21" xfId="4820"/>
    <cellStyle name="Comma 21 2" xfId="5225"/>
    <cellStyle name="Comma 22" xfId="4821"/>
    <cellStyle name="Comma 22 2" xfId="5226"/>
    <cellStyle name="Comma 23" xfId="4822"/>
    <cellStyle name="Comma 23 2" xfId="5227"/>
    <cellStyle name="Comma 24" xfId="5030"/>
    <cellStyle name="Comma 25" xfId="5068"/>
    <cellStyle name="Comma 26" xfId="5581"/>
    <cellStyle name="Comma 27" xfId="5691"/>
    <cellStyle name="Comma 28" xfId="5694"/>
    <cellStyle name="Comma 29" xfId="5697"/>
    <cellStyle name="Comma 3" xfId="1211"/>
    <cellStyle name="Comma 3 2" xfId="3034"/>
    <cellStyle name="Comma 3 3" xfId="5228"/>
    <cellStyle name="Comma 30" xfId="5701"/>
    <cellStyle name="Comma 31" xfId="5822"/>
    <cellStyle name="Comma 32" xfId="5825"/>
    <cellStyle name="Comma 33" xfId="5828"/>
    <cellStyle name="Comma 34" xfId="5831"/>
    <cellStyle name="Comma 35" xfId="5893"/>
    <cellStyle name="Comma 36" xfId="6045"/>
    <cellStyle name="Comma 37" xfId="442"/>
    <cellStyle name="Comma 4" xfId="1209"/>
    <cellStyle name="Comma 4 2" xfId="3035"/>
    <cellStyle name="Comma 4 3" xfId="5229"/>
    <cellStyle name="Comma 5" xfId="1203"/>
    <cellStyle name="Comma 5 2" xfId="3036"/>
    <cellStyle name="Comma 5 3" xfId="5230"/>
    <cellStyle name="Comma 6" xfId="3037"/>
    <cellStyle name="Comma 6 2" xfId="4259"/>
    <cellStyle name="Comma 6 3" xfId="4182"/>
    <cellStyle name="Comma 7" xfId="3038"/>
    <cellStyle name="Comma 7 2" xfId="4181"/>
    <cellStyle name="Comma 8" xfId="3039"/>
    <cellStyle name="Comma 8 2" xfId="4180"/>
    <cellStyle name="Comma 9" xfId="3040"/>
    <cellStyle name="Comma 9 2" xfId="4179"/>
    <cellStyle name="Comma0" xfId="98"/>
    <cellStyle name="Comma0 - Style1" xfId="3332"/>
    <cellStyle name="Comma0 - Style2" xfId="3331"/>
    <cellStyle name="Comma0 10" xfId="4984"/>
    <cellStyle name="Comma0 11" xfId="4983"/>
    <cellStyle name="Comma0 2" xfId="1199"/>
    <cellStyle name="Comma0 3" xfId="3411"/>
    <cellStyle name="Comma0 4" xfId="3536"/>
    <cellStyle name="Comma0 5" xfId="3383"/>
    <cellStyle name="Comma0 6" xfId="3714"/>
    <cellStyle name="Comma0 7" xfId="4260"/>
    <cellStyle name="Comma0 8" xfId="4823"/>
    <cellStyle name="Comma0 9" xfId="4076"/>
    <cellStyle name="Comma0_BP 2011  MOl presumptions JANUARY" xfId="3329"/>
    <cellStyle name="Comment" xfId="1147"/>
    <cellStyle name="Comment 2" xfId="4261"/>
    <cellStyle name="Company" xfId="99"/>
    <cellStyle name="Company 2" xfId="871"/>
    <cellStyle name="Company 3" xfId="3328"/>
    <cellStyle name="Company 4" xfId="5231"/>
    <cellStyle name="Company 5" xfId="527"/>
    <cellStyle name="Company Name" xfId="1635"/>
    <cellStyle name="Company_BR Q4_INA reserves" xfId="4262"/>
    <cellStyle name="Controlecel" xfId="100"/>
    <cellStyle name="Controlecel 2" xfId="872"/>
    <cellStyle name="Controlecel 2 2" xfId="3584"/>
    <cellStyle name="Controlecel 3" xfId="3549"/>
    <cellStyle name="Controlecel 4" xfId="3570"/>
    <cellStyle name="Controlecel 5" xfId="5232"/>
    <cellStyle name="Controlecel 6" xfId="528"/>
    <cellStyle name="CoordinateCell" xfId="101"/>
    <cellStyle name="Coverage" xfId="102"/>
    <cellStyle name="Credit" xfId="1636"/>
    <cellStyle name="Credit subtotal" xfId="1637"/>
    <cellStyle name="Credit Total" xfId="1638"/>
    <cellStyle name="CRO" xfId="3046"/>
    <cellStyle name="Croattext" xfId="1639"/>
    <cellStyle name="Croattext 2" xfId="4263"/>
    <cellStyle name="Croattext_Business_review_template_tables" xfId="4264"/>
    <cellStyle name="Currency -- One Dec." xfId="103"/>
    <cellStyle name="Currency 0.0" xfId="1640"/>
    <cellStyle name="Currency 0.00" xfId="1641"/>
    <cellStyle name="Currency 0.000" xfId="1642"/>
    <cellStyle name="Currency 2" xfId="4265"/>
    <cellStyle name="Currency 3" xfId="4266"/>
    <cellStyle name="Currency EN" xfId="1643"/>
    <cellStyle name="Currency RU" xfId="1644"/>
    <cellStyle name="Currency RU calc" xfId="1645"/>
    <cellStyle name="Currency RU_CP-G,H,I,J,K" xfId="1646"/>
    <cellStyle name="Currency0" xfId="104"/>
    <cellStyle name="Currency0 2" xfId="1647"/>
    <cellStyle name="CurveCaptionCell" xfId="105"/>
    <cellStyle name="CurveCaptionCell 2" xfId="873"/>
    <cellStyle name="CurveCaptionCell 3" xfId="5233"/>
    <cellStyle name="CurveCaptionCell 4" xfId="529"/>
    <cellStyle name="CurveMetaDataCell" xfId="106"/>
    <cellStyle name="CurveMetaDataCell 2" xfId="874"/>
    <cellStyle name="CurveMetaDataCell 3" xfId="5234"/>
    <cellStyle name="CurveMetaDataCell 4" xfId="530"/>
    <cellStyle name="Custom - Style8" xfId="1648"/>
    <cellStyle name="Dash" xfId="107"/>
    <cellStyle name="Dash 2" xfId="3325"/>
    <cellStyle name="Data" xfId="108"/>
    <cellStyle name="Data   - Style2" xfId="1649"/>
    <cellStyle name="Data 10" xfId="3997"/>
    <cellStyle name="Data 11" xfId="3767"/>
    <cellStyle name="Data 12" xfId="4471"/>
    <cellStyle name="Data 13" xfId="4062"/>
    <cellStyle name="Data 14" xfId="4885"/>
    <cellStyle name="Data 15" xfId="4922"/>
    <cellStyle name="Data 16" xfId="5235"/>
    <cellStyle name="Data 17" xfId="5601"/>
    <cellStyle name="Data 18" xfId="5670"/>
    <cellStyle name="Data 19" xfId="5600"/>
    <cellStyle name="Data 2" xfId="875"/>
    <cellStyle name="Data 20" xfId="5671"/>
    <cellStyle name="Data 21" xfId="5717"/>
    <cellStyle name="Data 22" xfId="5801"/>
    <cellStyle name="Data 23" xfId="5716"/>
    <cellStyle name="Data 24" xfId="5802"/>
    <cellStyle name="Data 25" xfId="5715"/>
    <cellStyle name="Data 26" xfId="5044"/>
    <cellStyle name="Data 27" xfId="5840"/>
    <cellStyle name="Data 28" xfId="5866"/>
    <cellStyle name="Data 29" xfId="5901"/>
    <cellStyle name="Data 3" xfId="3052"/>
    <cellStyle name="Data 30" xfId="531"/>
    <cellStyle name="Data 4" xfId="3183"/>
    <cellStyle name="Data 5" xfId="2901"/>
    <cellStyle name="Data 6" xfId="3550"/>
    <cellStyle name="Data 7" xfId="3639"/>
    <cellStyle name="Data 8" xfId="3691"/>
    <cellStyle name="Data 9" xfId="3782"/>
    <cellStyle name="Data Cell - PerformancePoint" xfId="1148"/>
    <cellStyle name="Data Cell - PerformancePoint 2" xfId="1650"/>
    <cellStyle name="Data Cell - PerformancePoint 2 2" xfId="3322"/>
    <cellStyle name="Data Cell - PerformancePoint 3" xfId="1651"/>
    <cellStyle name="Data Cell - PerformancePoint 3 2" xfId="3321"/>
    <cellStyle name="Data Cell - PerformancePoint 4" xfId="3324"/>
    <cellStyle name="DataCell" xfId="109"/>
    <cellStyle name="DataRow" xfId="4267"/>
    <cellStyle name="DataRow 2" xfId="4268"/>
    <cellStyle name="DataRow_CAPEX Status Table 29.10.2012" xfId="4269"/>
    <cellStyle name="Date" xfId="110"/>
    <cellStyle name="Date 2" xfId="1653"/>
    <cellStyle name="Date 2 2" xfId="3320"/>
    <cellStyle name="Date 3" xfId="1652"/>
    <cellStyle name="Date 4" xfId="4270"/>
    <cellStyle name="Date 5" xfId="4178"/>
    <cellStyle name="Date EN" xfId="1654"/>
    <cellStyle name="Date RU" xfId="1655"/>
    <cellStyle name="Date_2 Graf i faktori_NOVO radno" xfId="4271"/>
    <cellStyle name="DateTime" xfId="3319"/>
    <cellStyle name="DateTime 2" xfId="3314"/>
    <cellStyle name="dátumig" xfId="111"/>
    <cellStyle name="dátumig 2" xfId="2529"/>
    <cellStyle name="dátumig 3" xfId="2530"/>
    <cellStyle name="dátumig 4" xfId="3311"/>
    <cellStyle name="dátumtól" xfId="112"/>
    <cellStyle name="dátumtól 2" xfId="2531"/>
    <cellStyle name="dátumtól 3" xfId="2532"/>
    <cellStyle name="dátumtól 4" xfId="3310"/>
    <cellStyle name="Debit" xfId="1656"/>
    <cellStyle name="Debit subtotal" xfId="1657"/>
    <cellStyle name="Debit Total" xfId="1658"/>
    <cellStyle name="Dezimal [0]_~0027840" xfId="113"/>
    <cellStyle name="Dezimal_99_alone_dec" xfId="114"/>
    <cellStyle name="Dobrá" xfId="4272"/>
    <cellStyle name="Dobro" xfId="1659"/>
    <cellStyle name="Dobro 2" xfId="3309"/>
    <cellStyle name="Dobro 2 2" xfId="4273"/>
    <cellStyle name="Dobro_BOTTOM UP 2013-2015 SEPTEMBER (5)" xfId="4274"/>
    <cellStyle name="Eingabe" xfId="1660"/>
    <cellStyle name="Ellenőrzőcella 2" xfId="115"/>
    <cellStyle name="Ellenőrzőcella 2 2" xfId="876"/>
    <cellStyle name="Ellenőrzőcella 2 2 2" xfId="3585"/>
    <cellStyle name="Ellenőrzőcella 2 3" xfId="2533"/>
    <cellStyle name="Ellenőrzőcella 2 4" xfId="3571"/>
    <cellStyle name="Ellenőrzőcella 2 5" xfId="5236"/>
    <cellStyle name="Ellenőrzőcella 2 6" xfId="532"/>
    <cellStyle name="Ellenőrzőcella 3" xfId="2331"/>
    <cellStyle name="Emphasis 1" xfId="116"/>
    <cellStyle name="Emphasis 1 2" xfId="877"/>
    <cellStyle name="Emphasis 1 2 2" xfId="2534"/>
    <cellStyle name="Emphasis 1 3" xfId="2269"/>
    <cellStyle name="Emphasis 1 4" xfId="5237"/>
    <cellStyle name="Emphasis 1 5" xfId="533"/>
    <cellStyle name="Emphasis 2" xfId="117"/>
    <cellStyle name="Emphasis 2 2" xfId="878"/>
    <cellStyle name="Emphasis 2 2 2" xfId="2535"/>
    <cellStyle name="Emphasis 2 3" xfId="2268"/>
    <cellStyle name="Emphasis 2 4" xfId="5238"/>
    <cellStyle name="Emphasis 2 5" xfId="534"/>
    <cellStyle name="Emphasis 3" xfId="118"/>
    <cellStyle name="Emphasis 3 2" xfId="879"/>
    <cellStyle name="Emphasis 3 3" xfId="5239"/>
    <cellStyle name="Emphasis 3 4" xfId="535"/>
    <cellStyle name="Entry" xfId="1661"/>
    <cellStyle name="Entry 2" xfId="1662"/>
    <cellStyle name="Entry 2 2" xfId="1663"/>
    <cellStyle name="Entry 2 3" xfId="3303"/>
    <cellStyle name="Entry 2_2 Graf i faktori_NOVO radno" xfId="4275"/>
    <cellStyle name="Entry 3" xfId="4276"/>
    <cellStyle name="Entry 4" xfId="4277"/>
    <cellStyle name="Entry_2012-14_US CAPEX PLAN_11 06 29_INA" xfId="1664"/>
    <cellStyle name="Ergebnis" xfId="1665"/>
    <cellStyle name="Erklärender Text" xfId="1666"/>
    <cellStyle name="ErrorCell" xfId="119"/>
    <cellStyle name="ErrorCell 2" xfId="880"/>
    <cellStyle name="ErrorCell 3" xfId="5240"/>
    <cellStyle name="ErrorCell 4" xfId="536"/>
    <cellStyle name="ErrorHeader" xfId="120"/>
    <cellStyle name="ErrorHeader 2" xfId="881"/>
    <cellStyle name="ErrorHeader 3" xfId="5241"/>
    <cellStyle name="ErrorHeader 4" xfId="537"/>
    <cellStyle name="Euro" xfId="121"/>
    <cellStyle name="Euro 2" xfId="882"/>
    <cellStyle name="Euro 2 2" xfId="1283"/>
    <cellStyle name="Euro 2 2 2" xfId="4278"/>
    <cellStyle name="Euro 2 3" xfId="3301"/>
    <cellStyle name="Euro 2 4" xfId="5243"/>
    <cellStyle name="Euro 3" xfId="2536"/>
    <cellStyle name="Euro 4" xfId="4177"/>
    <cellStyle name="Euro 5" xfId="5242"/>
    <cellStyle name="Euro 6" xfId="538"/>
    <cellStyle name="Euro_CAPEX" xfId="4279"/>
    <cellStyle name="Exchange rate" xfId="1667"/>
    <cellStyle name="expandColumn" xfId="122"/>
    <cellStyle name="expandColumn 2" xfId="883"/>
    <cellStyle name="expandColumn 3" xfId="3299"/>
    <cellStyle name="expandColumn 4" xfId="5244"/>
    <cellStyle name="expandColumn 5" xfId="539"/>
    <cellStyle name="expandColumn*" xfId="123"/>
    <cellStyle name="expandColumn* 2" xfId="884"/>
    <cellStyle name="expandColumn* 3" xfId="3298"/>
    <cellStyle name="expandColumn* 4" xfId="5245"/>
    <cellStyle name="expandColumn* 5" xfId="540"/>
    <cellStyle name="expandColumn*+" xfId="124"/>
    <cellStyle name="expandColumn*+ 2" xfId="885"/>
    <cellStyle name="expandColumn*+ 3" xfId="3297"/>
    <cellStyle name="expandColumn*+ 4" xfId="5246"/>
    <cellStyle name="expandColumn*+ 5" xfId="541"/>
    <cellStyle name="expandColumn_5_Petchem_newTables_2nd_round" xfId="125"/>
    <cellStyle name="expandColumnEn" xfId="126"/>
    <cellStyle name="expandColumnEn 2" xfId="886"/>
    <cellStyle name="expandColumnEn 3" xfId="3296"/>
    <cellStyle name="expandColumnEn 4" xfId="5247"/>
    <cellStyle name="expandColumnEn 5" xfId="542"/>
    <cellStyle name="expandColumnEn+" xfId="127"/>
    <cellStyle name="expandColumnEn+ 2" xfId="887"/>
    <cellStyle name="expandColumnEn+ 3" xfId="3294"/>
    <cellStyle name="expandColumnEn+ 4" xfId="5248"/>
    <cellStyle name="expandColumnEn+ 5" xfId="543"/>
    <cellStyle name="expandColumnMedia" xfId="128"/>
    <cellStyle name="expandColumnMedia 2" xfId="888"/>
    <cellStyle name="expandColumnMedia 3" xfId="3293"/>
    <cellStyle name="expandColumnMedia 4" xfId="5249"/>
    <cellStyle name="expandColumnMedia 5" xfId="544"/>
    <cellStyle name="ExpandColumns" xfId="129"/>
    <cellStyle name="ExpandColumns 2" xfId="889"/>
    <cellStyle name="ExpandColumns 3" xfId="3291"/>
    <cellStyle name="ExpandColumns 4" xfId="5250"/>
    <cellStyle name="ExpandColumns 5" xfId="545"/>
    <cellStyle name="ExpandRows" xfId="130"/>
    <cellStyle name="ExpandRows 2" xfId="890"/>
    <cellStyle name="ExpandRows 3" xfId="3290"/>
    <cellStyle name="ExpandRows 4" xfId="5251"/>
    <cellStyle name="ExpandRows 5" xfId="546"/>
    <cellStyle name="ExpandRowsLevel" xfId="131"/>
    <cellStyle name="ExpandRowsLevel 2" xfId="891"/>
    <cellStyle name="ExpandRowsLevel 3" xfId="3288"/>
    <cellStyle name="ExpandRowsLevel 4" xfId="5252"/>
    <cellStyle name="ExpandRowsLevel 5" xfId="547"/>
    <cellStyle name="ExpandRowsLevž" xfId="132"/>
    <cellStyle name="ExpandRowsLevž 2" xfId="892"/>
    <cellStyle name="ExpandRowsLevž 3" xfId="3287"/>
    <cellStyle name="ExpandRowsLevž 4" xfId="5253"/>
    <cellStyle name="ExpandRowsLevž 5" xfId="548"/>
    <cellStyle name="Explanatory Text 2" xfId="133"/>
    <cellStyle name="Explanatory Text 2 2" xfId="4280"/>
    <cellStyle name="Explanatory Text 2 3" xfId="4281"/>
    <cellStyle name="Explanatory Text 2_Bottom Up plan 2013- 2015 Corporate functions" xfId="4282"/>
    <cellStyle name="Explanatory Text 3" xfId="1668"/>
    <cellStyle name="Explanatory Text 3 2" xfId="3070"/>
    <cellStyle name="Explanatory Text 3 3" xfId="3284"/>
    <cellStyle name="Explanatory Text 3 4" xfId="4283"/>
    <cellStyle name="Explanatory Text 3 5" xfId="5254"/>
    <cellStyle name="Explanatory Text 4" xfId="549"/>
    <cellStyle name="Ezres 10" xfId="1669"/>
    <cellStyle name="Ezres 10 2" xfId="4285"/>
    <cellStyle name="Ezres 11" xfId="1670"/>
    <cellStyle name="Ezres 12" xfId="1671"/>
    <cellStyle name="Ezres 13" xfId="1672"/>
    <cellStyle name="Ezres 14" xfId="2281"/>
    <cellStyle name="Ezres 15" xfId="2266"/>
    <cellStyle name="Ezres 16" xfId="2195"/>
    <cellStyle name="Ezres 17" xfId="3282"/>
    <cellStyle name="Ezres 17 2" xfId="3622"/>
    <cellStyle name="Ezres 18" xfId="4927"/>
    <cellStyle name="Ezres 2" xfId="134"/>
    <cellStyle name="Ezres 2 2" xfId="135"/>
    <cellStyle name="Ezres 2 2 2" xfId="1149"/>
    <cellStyle name="Ezres 2 2 2 2" xfId="3279"/>
    <cellStyle name="Ezres 2 2 3" xfId="3280"/>
    <cellStyle name="Ezres 2 2 4" xfId="551"/>
    <cellStyle name="Ezres 2 3" xfId="552"/>
    <cellStyle name="Ezres 2 3 2" xfId="1673"/>
    <cellStyle name="Ezres 2 3 3" xfId="3277"/>
    <cellStyle name="Ezres 2 4" xfId="1150"/>
    <cellStyle name="Ezres 2 4 2" xfId="1293"/>
    <cellStyle name="Ezres 2 4 3" xfId="1674"/>
    <cellStyle name="Ezres 2 4 4" xfId="2537"/>
    <cellStyle name="Ezres 2 4 5" xfId="4287"/>
    <cellStyle name="Ezres 2 4 6" xfId="5255"/>
    <cellStyle name="Ezres 2 5" xfId="550"/>
    <cellStyle name="Ezres 2_CAPEX" xfId="4288"/>
    <cellStyle name="Ezres 3" xfId="136"/>
    <cellStyle name="Ezres 3 2" xfId="137"/>
    <cellStyle name="Ezres 3 2 2" xfId="1675"/>
    <cellStyle name="Ezres 3 2 3" xfId="554"/>
    <cellStyle name="Ezres 3 3" xfId="1296"/>
    <cellStyle name="Ezres 3 4" xfId="3276"/>
    <cellStyle name="Ezres 3 5" xfId="553"/>
    <cellStyle name="Ezres 4" xfId="138"/>
    <cellStyle name="Ezres 4 2" xfId="139"/>
    <cellStyle name="Ezres 4 2 2" xfId="1677"/>
    <cellStyle name="Ezres 4 2 3" xfId="556"/>
    <cellStyle name="Ezres 4 3" xfId="1298"/>
    <cellStyle name="Ezres 4 3 2" xfId="2538"/>
    <cellStyle name="Ezres 4 4" xfId="1676"/>
    <cellStyle name="Ezres 4 5" xfId="3274"/>
    <cellStyle name="Ezres 4 6" xfId="555"/>
    <cellStyle name="Ezres 4_CAPEX" xfId="4289"/>
    <cellStyle name="Ezres 5" xfId="140"/>
    <cellStyle name="Ezres 5 2" xfId="1678"/>
    <cellStyle name="Ezres 5 3" xfId="2539"/>
    <cellStyle name="Ezres 6" xfId="557"/>
    <cellStyle name="Ezres 6 2" xfId="1680"/>
    <cellStyle name="Ezres 6 3" xfId="1679"/>
    <cellStyle name="Ezres 7" xfId="558"/>
    <cellStyle name="Ezres 7 2" xfId="893"/>
    <cellStyle name="Ezres 7 3" xfId="1681"/>
    <cellStyle name="Ezres 8" xfId="1151"/>
    <cellStyle name="Ezres 8 2" xfId="1682"/>
    <cellStyle name="Ezres 9" xfId="1683"/>
    <cellStyle name="FieldCaption" xfId="4291"/>
    <cellStyle name="FieldCaption 2" xfId="4292"/>
    <cellStyle name="FieldCaption_CAPEX Status Table 29.10.2012" xfId="4293"/>
    <cellStyle name="FieldName" xfId="1152"/>
    <cellStyle name="FieldName 2" xfId="3273"/>
    <cellStyle name="FieldName 2 2" xfId="4295"/>
    <cellStyle name="Figyelmeztetés 2" xfId="141"/>
    <cellStyle name="Figyelmeztetés 2 2" xfId="894"/>
    <cellStyle name="Figyelmeztetés 2 3" xfId="5256"/>
    <cellStyle name="Figyelmeztetés 2 4" xfId="559"/>
    <cellStyle name="Fixed" xfId="142"/>
    <cellStyle name="Fixed [0]" xfId="4298"/>
    <cellStyle name="Fixed 2" xfId="1684"/>
    <cellStyle name="Fixed 3" xfId="4824"/>
    <cellStyle name="Fixed 4" xfId="3715"/>
    <cellStyle name="Fixed 5" xfId="4985"/>
    <cellStyle name="Fixed 6" xfId="4945"/>
    <cellStyle name="Fixed_Release budget for 2013" xfId="4299"/>
    <cellStyle name="Fixed1 - Style1" xfId="3270"/>
    <cellStyle name="Ft_0" xfId="143"/>
    <cellStyle name="G1_1999 figures" xfId="3268"/>
    <cellStyle name="Gekoppelde cel" xfId="144"/>
    <cellStyle name="Gekoppelde cel 2" xfId="895"/>
    <cellStyle name="Gekoppelde cel 2 2" xfId="3586"/>
    <cellStyle name="Gekoppelde cel 3" xfId="3083"/>
    <cellStyle name="Gekoppelde cel 4" xfId="3573"/>
    <cellStyle name="Gekoppelde cel 5" xfId="5257"/>
    <cellStyle name="Gekoppelde cel 6" xfId="560"/>
    <cellStyle name="Gevolgde hyperlink" xfId="145"/>
    <cellStyle name="Gevolgde hyperlink 2" xfId="896"/>
    <cellStyle name="Gevolgde hyperlink 2 2" xfId="3266"/>
    <cellStyle name="Gevolgde hyperlink 3" xfId="5258"/>
    <cellStyle name="Gevolgde hyperlink 4" xfId="561"/>
    <cellStyle name="Goed" xfId="146"/>
    <cellStyle name="Goed 2" xfId="897"/>
    <cellStyle name="Goed 3" xfId="5259"/>
    <cellStyle name="Goed 4" xfId="562"/>
    <cellStyle name="Good 2" xfId="147"/>
    <cellStyle name="Good 2 2" xfId="1685"/>
    <cellStyle name="Good 2 3" xfId="3265"/>
    <cellStyle name="Good 2 3 2" xfId="4300"/>
    <cellStyle name="Good 2 4" xfId="5260"/>
    <cellStyle name="Good 2 5" xfId="898"/>
    <cellStyle name="Good 2_Bottom Up plan 2013- 2015 tablice 1 i 2_verzija3" xfId="4301"/>
    <cellStyle name="Good 3" xfId="2265"/>
    <cellStyle name="Good 3 2" xfId="3087"/>
    <cellStyle name="Good 3 3" xfId="3264"/>
    <cellStyle name="Good 3 4" xfId="4302"/>
    <cellStyle name="Good 3 5" xfId="5261"/>
    <cellStyle name="Good 4" xfId="563"/>
    <cellStyle name="Grey" xfId="148"/>
    <cellStyle name="Gut" xfId="1686"/>
    <cellStyle name="H1_1998 figures" xfId="3263"/>
    <cellStyle name="HEADER" xfId="3261"/>
    <cellStyle name="Header0" xfId="149"/>
    <cellStyle name="Header0 2" xfId="899"/>
    <cellStyle name="Header0 3" xfId="5262"/>
    <cellStyle name="Header0 4" xfId="564"/>
    <cellStyle name="Header1" xfId="150"/>
    <cellStyle name="Header1 2" xfId="900"/>
    <cellStyle name="Header1 3" xfId="5263"/>
    <cellStyle name="Header1 4" xfId="565"/>
    <cellStyle name="Header2" xfId="151"/>
    <cellStyle name="Header2 2" xfId="901"/>
    <cellStyle name="Header2 3" xfId="5264"/>
    <cellStyle name="Header2 4" xfId="566"/>
    <cellStyle name="Heading" xfId="152"/>
    <cellStyle name="Heading 1 10" xfId="567"/>
    <cellStyle name="Heading 1 2" xfId="902"/>
    <cellStyle name="Heading 1 2 2" xfId="1688"/>
    <cellStyle name="Heading 1 2 2 2" xfId="4303"/>
    <cellStyle name="Heading 1 2 3" xfId="3090"/>
    <cellStyle name="Heading 1 2 3 2" xfId="4304"/>
    <cellStyle name="Heading 1 2 4" xfId="3259"/>
    <cellStyle name="Heading 1 2 5" xfId="5265"/>
    <cellStyle name="Heading 1 3" xfId="1689"/>
    <cellStyle name="Heading 1 3 2" xfId="3091"/>
    <cellStyle name="Heading 1 3 3" xfId="3257"/>
    <cellStyle name="Heading 1 3 4" xfId="5266"/>
    <cellStyle name="Heading 1 4" xfId="1690"/>
    <cellStyle name="Heading 1 4 2" xfId="3256"/>
    <cellStyle name="Heading 1 4 2 2" xfId="4306"/>
    <cellStyle name="Heading 1 4 3" xfId="4305"/>
    <cellStyle name="Heading 1 4_Bottom Up plan 2013- 2015 tablice 1 i 2_verzija3" xfId="4307"/>
    <cellStyle name="Heading 1 5" xfId="3255"/>
    <cellStyle name="Heading 1 5 2" xfId="4308"/>
    <cellStyle name="Heading 1 6" xfId="4309"/>
    <cellStyle name="Heading 1 7" xfId="4310"/>
    <cellStyle name="Heading 1 8" xfId="4311"/>
    <cellStyle name="Heading 1 9" xfId="4312"/>
    <cellStyle name="Heading 10" xfId="2047"/>
    <cellStyle name="Heading 11" xfId="2540"/>
    <cellStyle name="Heading 12" xfId="4082"/>
    <cellStyle name="Heading 13" xfId="4174"/>
    <cellStyle name="Heading 14" xfId="4125"/>
    <cellStyle name="Heading 15" xfId="4169"/>
    <cellStyle name="Heading 16" xfId="4946"/>
    <cellStyle name="Heading 17" xfId="5028"/>
    <cellStyle name="Heading 2 10" xfId="568"/>
    <cellStyle name="Heading 2 2" xfId="903"/>
    <cellStyle name="Heading 2 2 2" xfId="1691"/>
    <cellStyle name="Heading 2 2 2 2" xfId="4313"/>
    <cellStyle name="Heading 2 2 3" xfId="3092"/>
    <cellStyle name="Heading 2 2 3 2" xfId="4314"/>
    <cellStyle name="Heading 2 2 4" xfId="3253"/>
    <cellStyle name="Heading 2 2 5" xfId="5267"/>
    <cellStyle name="Heading 2 3" xfId="1692"/>
    <cellStyle name="Heading 2 3 2" xfId="3093"/>
    <cellStyle name="Heading 2 3 3" xfId="3252"/>
    <cellStyle name="Heading 2 3 4" xfId="5268"/>
    <cellStyle name="Heading 2 4" xfId="1693"/>
    <cellStyle name="Heading 2 4 2" xfId="2541"/>
    <cellStyle name="Heading 2 4 2 2" xfId="4316"/>
    <cellStyle name="Heading 2 4 3" xfId="3251"/>
    <cellStyle name="Heading 2 4 4" xfId="4315"/>
    <cellStyle name="Heading 2 4_Bottom Up plan 2013- 2015 tablice 1 i 2_verzija3" xfId="4317"/>
    <cellStyle name="Heading 2 5" xfId="2263"/>
    <cellStyle name="Heading 2 5 2" xfId="3250"/>
    <cellStyle name="Heading 2 5 3" xfId="4318"/>
    <cellStyle name="Heading 2 6" xfId="4319"/>
    <cellStyle name="Heading 2 7" xfId="4320"/>
    <cellStyle name="Heading 2 8" xfId="4321"/>
    <cellStyle name="Heading 2 9" xfId="4322"/>
    <cellStyle name="Heading 3 2" xfId="904"/>
    <cellStyle name="Heading 3 2 2" xfId="1694"/>
    <cellStyle name="Heading 3 2 3" xfId="2542"/>
    <cellStyle name="Heading 3 2 3 2" xfId="4324"/>
    <cellStyle name="Heading 3 2 4" xfId="3249"/>
    <cellStyle name="Heading 3 2 5" xfId="5269"/>
    <cellStyle name="Heading 3 2_Bottom Up plan 2013- 2015 tablice 1 i 2_verzija3" xfId="4325"/>
    <cellStyle name="Heading 3 3" xfId="2262"/>
    <cellStyle name="Heading 3 3 2" xfId="3095"/>
    <cellStyle name="Heading 3 3 3" xfId="3248"/>
    <cellStyle name="Heading 3 3 4" xfId="4326"/>
    <cellStyle name="Heading 3 3 5" xfId="5270"/>
    <cellStyle name="Heading 3 4" xfId="4327"/>
    <cellStyle name="Heading 3 5" xfId="569"/>
    <cellStyle name="Heading 4 2" xfId="905"/>
    <cellStyle name="Heading 4 2 2" xfId="1695"/>
    <cellStyle name="Heading 4 2 3" xfId="3247"/>
    <cellStyle name="Heading 4 2 4" xfId="5271"/>
    <cellStyle name="Heading 4 2_Bottom Up plan 2013- 2015 tablice 1 i 2_verzija3" xfId="4328"/>
    <cellStyle name="Heading 4 3" xfId="3096"/>
    <cellStyle name="Heading 4 3 2" xfId="4329"/>
    <cellStyle name="Heading 4 4" xfId="4330"/>
    <cellStyle name="Heading 4 5" xfId="570"/>
    <cellStyle name="Heading 5" xfId="1687"/>
    <cellStyle name="Heading 6" xfId="2049"/>
    <cellStyle name="Heading 7" xfId="2055"/>
    <cellStyle name="Heading 8" xfId="2048"/>
    <cellStyle name="Heading 9" xfId="2056"/>
    <cellStyle name="Heading No Underline" xfId="1696"/>
    <cellStyle name="Heading With Underline" xfId="1697"/>
    <cellStyle name="Heading1" xfId="1698"/>
    <cellStyle name="Heading1 1" xfId="3242"/>
    <cellStyle name="Heading1 2" xfId="1699"/>
    <cellStyle name="Heading1 2 2" xfId="1700"/>
    <cellStyle name="Heading1 2 3" xfId="3241"/>
    <cellStyle name="Heading1 2 3 2" xfId="4760"/>
    <cellStyle name="Heading1 2_2 Graf i faktori_NOVO radno" xfId="4333"/>
    <cellStyle name="Heading1 3" xfId="3246"/>
    <cellStyle name="Heading1 4" xfId="3510"/>
    <cellStyle name="Heading1 5" xfId="3531"/>
    <cellStyle name="Heading1 6" xfId="3508"/>
    <cellStyle name="Heading1 7" xfId="4331"/>
    <cellStyle name="Heading1_2012-14_US CAPEX PLAN_11 06 29_INA" xfId="1701"/>
    <cellStyle name="Heading2" xfId="1702"/>
    <cellStyle name="Heading2 2" xfId="1703"/>
    <cellStyle name="Heading2 2 2" xfId="1704"/>
    <cellStyle name="Heading2 2 3" xfId="3238"/>
    <cellStyle name="Heading2 2 3 2" xfId="4761"/>
    <cellStyle name="Heading2 2_2 Graf i faktori_NOVO radno" xfId="4336"/>
    <cellStyle name="Heading2 3" xfId="3239"/>
    <cellStyle name="Heading2 4" xfId="3511"/>
    <cellStyle name="Heading2 5" xfId="3530"/>
    <cellStyle name="Heading2 6" xfId="3509"/>
    <cellStyle name="Heading2 7" xfId="4335"/>
    <cellStyle name="Heading2_2012-14_US CAPEX PLAN_11 06 29_INA" xfId="1705"/>
    <cellStyle name="headline01" xfId="153"/>
    <cellStyle name="headline01 2" xfId="906"/>
    <cellStyle name="headline01 3" xfId="5272"/>
    <cellStyle name="headline01 4" xfId="571"/>
    <cellStyle name="hidden" xfId="154"/>
    <cellStyle name="HIGHLIGHT" xfId="3237"/>
    <cellStyle name="Hivatkozás 2" xfId="1153"/>
    <cellStyle name="Hivatkozás 2 2" xfId="1314"/>
    <cellStyle name="Hivatkozás 2 3" xfId="3236"/>
    <cellStyle name="Hivatkozás 3" xfId="1706"/>
    <cellStyle name="Hivatkozott cella 2" xfId="155"/>
    <cellStyle name="Hivatkozott cella 2 2" xfId="907"/>
    <cellStyle name="Hivatkozott cella 2 2 2" xfId="3587"/>
    <cellStyle name="Hivatkozott cella 2 3" xfId="1707"/>
    <cellStyle name="Hivatkozott cella 2 3 2" xfId="3600"/>
    <cellStyle name="Hivatkozott cella 2 4" xfId="2543"/>
    <cellStyle name="Hivatkozott cella 2 5" xfId="3100"/>
    <cellStyle name="Hivatkozott cella 2 6" xfId="3574"/>
    <cellStyle name="Hivatkozott cella 2 7" xfId="5273"/>
    <cellStyle name="Hivatkozott cella 2 8" xfId="572"/>
    <cellStyle name="Hivatkozott cella 3" xfId="2330"/>
    <cellStyle name="hó.    ." xfId="156"/>
    <cellStyle name="hó.    . 2" xfId="2544"/>
    <cellStyle name="hó.    . 3" xfId="2545"/>
    <cellStyle name="hó.    . 4" xfId="3229"/>
    <cellStyle name="hó. nap." xfId="157"/>
    <cellStyle name="hó. nap. 2" xfId="2546"/>
    <cellStyle name="hó. nap. 3" xfId="2547"/>
    <cellStyle name="hó. nap. 4" xfId="3228"/>
    <cellStyle name="hungarian_date" xfId="158"/>
    <cellStyle name="Hyperlink 2" xfId="4337"/>
    <cellStyle name="Hypertextový odkaz" xfId="4338"/>
    <cellStyle name="Îáû÷íûé_vaqduGfTSN7qyUJNWHRlcWo3H" xfId="1708"/>
    <cellStyle name="Input [yellow]" xfId="159"/>
    <cellStyle name="Input 10" xfId="2052"/>
    <cellStyle name="Input 10 2" xfId="3103"/>
    <cellStyle name="Input 10 3" xfId="5274"/>
    <cellStyle name="Input 11" xfId="2050"/>
    <cellStyle name="Input 11 2" xfId="3104"/>
    <cellStyle name="Input 11 3" xfId="5275"/>
    <cellStyle name="Input 12" xfId="2054"/>
    <cellStyle name="Input 12 2" xfId="3105"/>
    <cellStyle name="Input 12 3" xfId="5276"/>
    <cellStyle name="Input 13" xfId="2260"/>
    <cellStyle name="Input 14" xfId="2236"/>
    <cellStyle name="Input 15" xfId="2548"/>
    <cellStyle name="Input 16" xfId="2835"/>
    <cellStyle name="Input 17" xfId="2805"/>
    <cellStyle name="Input 18" xfId="2836"/>
    <cellStyle name="Input 19" xfId="2801"/>
    <cellStyle name="Input 2" xfId="908"/>
    <cellStyle name="Input 2 2" xfId="1710"/>
    <cellStyle name="Input 2 3" xfId="2167"/>
    <cellStyle name="Input 2 3 2" xfId="4339"/>
    <cellStyle name="Input 2 4" xfId="3225"/>
    <cellStyle name="Input 2 5" xfId="5277"/>
    <cellStyle name="Input 2_Bottom Up plan 2013- 2015 tablice 1 i 2_verzija3" xfId="4340"/>
    <cellStyle name="Input 20" xfId="3226"/>
    <cellStyle name="Input 21" xfId="3513"/>
    <cellStyle name="Input 22" xfId="3529"/>
    <cellStyle name="Input 23" xfId="3512"/>
    <cellStyle name="Input 24" xfId="3551"/>
    <cellStyle name="Input 25" xfId="3640"/>
    <cellStyle name="Input 26" xfId="3692"/>
    <cellStyle name="Input 27" xfId="4089"/>
    <cellStyle name="Input 28" xfId="4140"/>
    <cellStyle name="Input 29" xfId="5045"/>
    <cellStyle name="Input 3" xfId="803"/>
    <cellStyle name="Input 3 2" xfId="1711"/>
    <cellStyle name="Input 3 3" xfId="3224"/>
    <cellStyle name="Input 3 4" xfId="5278"/>
    <cellStyle name="Input 30" xfId="5841"/>
    <cellStyle name="Input 31" xfId="5865"/>
    <cellStyle name="Input 32" xfId="5902"/>
    <cellStyle name="Input 33" xfId="573"/>
    <cellStyle name="Input 4" xfId="1126"/>
    <cellStyle name="Input 4 2" xfId="1712"/>
    <cellStyle name="Input 4 3" xfId="4341"/>
    <cellStyle name="Input 4 4" xfId="5279"/>
    <cellStyle name="Input 5" xfId="1713"/>
    <cellStyle name="Input 5 2" xfId="4342"/>
    <cellStyle name="Input 6" xfId="1714"/>
    <cellStyle name="Input 6 2" xfId="3109"/>
    <cellStyle name="Input 6 3" xfId="4343"/>
    <cellStyle name="Input 6 4" xfId="5280"/>
    <cellStyle name="Input 7" xfId="1709"/>
    <cellStyle name="Input 7 2" xfId="3110"/>
    <cellStyle name="Input 7 3" xfId="5281"/>
    <cellStyle name="Input 8" xfId="2053"/>
    <cellStyle name="Input 8 2" xfId="3111"/>
    <cellStyle name="Input 8 3" xfId="4762"/>
    <cellStyle name="Input 8 4" xfId="5282"/>
    <cellStyle name="Input 9" xfId="2051"/>
    <cellStyle name="Input 9 2" xfId="3112"/>
    <cellStyle name="Input 9 3" xfId="5283"/>
    <cellStyle name="InputBlueFont" xfId="160"/>
    <cellStyle name="InputBlueFont 2" xfId="909"/>
    <cellStyle name="InputBlueFont 3" xfId="5284"/>
    <cellStyle name="InputBlueFont 4" xfId="574"/>
    <cellStyle name="InputCell" xfId="161"/>
    <cellStyle name="InputCell 2" xfId="3223"/>
    <cellStyle name="InputCellAccount" xfId="162"/>
    <cellStyle name="InputCellAccount 2" xfId="3222"/>
    <cellStyle name="InputCellAccountDef" xfId="163"/>
    <cellStyle name="InputCellAccountDef 2" xfId="3221"/>
    <cellStyle name="InputCellAP" xfId="164"/>
    <cellStyle name="InputCellAP 2" xfId="3220"/>
    <cellStyle name="InputCellComma" xfId="165"/>
    <cellStyle name="InputCellComma 2" xfId="3219"/>
    <cellStyle name="InputCellDef" xfId="166"/>
    <cellStyle name="InputCellDef 2" xfId="3218"/>
    <cellStyle name="InputCellDefPer" xfId="167"/>
    <cellStyle name="InputCellDefPer 2" xfId="3216"/>
    <cellStyle name="InputCellDiv" xfId="168"/>
    <cellStyle name="InputCellDiv 2" xfId="3214"/>
    <cellStyle name="InputCellGreen" xfId="169"/>
    <cellStyle name="InputCellGreen 2" xfId="3213"/>
    <cellStyle name="InputCellGrey" xfId="170"/>
    <cellStyle name="InputCellGrey 2" xfId="3211"/>
    <cellStyle name="InputCellP" xfId="171"/>
    <cellStyle name="InputCellP 2" xfId="3210"/>
    <cellStyle name="InputCellProcent" xfId="172"/>
    <cellStyle name="InputCellProcent 2" xfId="3208"/>
    <cellStyle name="InputCellRed" xfId="173"/>
    <cellStyle name="InputCellRed 2" xfId="3206"/>
    <cellStyle name="InputCellRedLeft" xfId="174"/>
    <cellStyle name="InputCellRedLeft 2" xfId="3205"/>
    <cellStyle name="InputCellRedUnder" xfId="175"/>
    <cellStyle name="InputCellRedUnder 2" xfId="3204"/>
    <cellStyle name="InputCellTab" xfId="176"/>
    <cellStyle name="InputCellTab 2" xfId="3203"/>
    <cellStyle name="InputCellText" xfId="177"/>
    <cellStyle name="InputCellText 2" xfId="3201"/>
    <cellStyle name="IntCoTitles" xfId="1715"/>
    <cellStyle name="IntCoTitles 2" xfId="4344"/>
    <cellStyle name="IntCoTitles_BR Q4_INA reserves" xfId="4345"/>
    <cellStyle name="InterCoT" xfId="1716"/>
    <cellStyle name="InterCoT 2" xfId="1717"/>
    <cellStyle name="InterCoT 2 2" xfId="1718"/>
    <cellStyle name="InterCoT 2_2 Graf i faktori_NOVO radno" xfId="4346"/>
    <cellStyle name="InterCoT 3" xfId="3197"/>
    <cellStyle name="InterCoT_2012-14_US CAPEX PLAN_11 06 29_INA" xfId="1719"/>
    <cellStyle name="Invoer" xfId="178"/>
    <cellStyle name="Invoer 2" xfId="910"/>
    <cellStyle name="Invoer 3" xfId="5285"/>
    <cellStyle name="Invoer 4" xfId="575"/>
    <cellStyle name="Isticanje1" xfId="1720"/>
    <cellStyle name="Isticanje1 2" xfId="3194"/>
    <cellStyle name="Isticanje1 2 2" xfId="4347"/>
    <cellStyle name="Isticanje1_BOTTOM UP 2013-2015 SEPTEMBER (5)" xfId="4348"/>
    <cellStyle name="Isticanje2" xfId="1721"/>
    <cellStyle name="Isticanje2 2" xfId="3193"/>
    <cellStyle name="Isticanje2 2 2" xfId="4349"/>
    <cellStyle name="Isticanje2_BOTTOM UP 2013-2015 SEPTEMBER (5)" xfId="4350"/>
    <cellStyle name="Isticanje3" xfId="1722"/>
    <cellStyle name="Isticanje3 2" xfId="3190"/>
    <cellStyle name="Isticanje3 2 2" xfId="4352"/>
    <cellStyle name="Isticanje3_BOTTOM UP 2013-2015 SEPTEMBER (5)" xfId="4353"/>
    <cellStyle name="Isticanje4" xfId="1723"/>
    <cellStyle name="Isticanje4 2" xfId="3189"/>
    <cellStyle name="Isticanje4 2 2" xfId="4355"/>
    <cellStyle name="Isticanje4_BOTTOM UP 2013-2015 SEPTEMBER (5)" xfId="4356"/>
    <cellStyle name="Isticanje5" xfId="1724"/>
    <cellStyle name="Isticanje5 2" xfId="3185"/>
    <cellStyle name="Isticanje5 2 2" xfId="4357"/>
    <cellStyle name="Isticanje5_BOTTOM UP 2013-2015 SEPTEMBER (5)" xfId="4358"/>
    <cellStyle name="Isticanje6" xfId="1725"/>
    <cellStyle name="Isticanje6 2" xfId="3184"/>
    <cellStyle name="Isticanje6 2 2" xfId="4359"/>
    <cellStyle name="Isticanje6_BOTTOM UP 2013-2015 SEPTEMBER (5)" xfId="4360"/>
    <cellStyle name="Izhod" xfId="4361"/>
    <cellStyle name="Izlaz" xfId="1726"/>
    <cellStyle name="Izlaz 2" xfId="3182"/>
    <cellStyle name="Izlaz 2 2" xfId="4362"/>
    <cellStyle name="Izlaz_BOTTOM UP 2013-2015 SEPTEMBER (5)" xfId="4363"/>
    <cellStyle name="Izračun" xfId="1727"/>
    <cellStyle name="Izračun 2" xfId="2860"/>
    <cellStyle name="Izračun 2 2" xfId="4365"/>
    <cellStyle name="Izračun_BOTTOM UP 2013-2015 SEPTEMBER (5)" xfId="4366"/>
    <cellStyle name="Jegyzet 2" xfId="179"/>
    <cellStyle name="Jegyzet 2 2" xfId="911"/>
    <cellStyle name="Jegyzet 2 2 2" xfId="3180"/>
    <cellStyle name="Jegyzet 2 3" xfId="2549"/>
    <cellStyle name="Jegyzet 2 4" xfId="4367"/>
    <cellStyle name="Jegyzet 2 5" xfId="5286"/>
    <cellStyle name="Jegyzet 2 6" xfId="576"/>
    <cellStyle name="Jegyzet 3" xfId="1728"/>
    <cellStyle name="Jegyzet 3 2" xfId="1729"/>
    <cellStyle name="Jegyzet 3 3" xfId="3178"/>
    <cellStyle name="Jegyzet 3_Grafovi_slide 1" xfId="4368"/>
    <cellStyle name="Jegyzet 4" xfId="1730"/>
    <cellStyle name="Jegyzet 5" xfId="1731"/>
    <cellStyle name="Jegyzet 6" xfId="2214"/>
    <cellStyle name="Jelölőszín (1) 2" xfId="180"/>
    <cellStyle name="Jelölőszín (1) 2 2" xfId="912"/>
    <cellStyle name="Jelölőszín (1) 2 3" xfId="1732"/>
    <cellStyle name="Jelölőszín (1) 2 4" xfId="5287"/>
    <cellStyle name="Jelölőszín (1) 2 5" xfId="577"/>
    <cellStyle name="Jelölőszín (1) 3" xfId="4369"/>
    <cellStyle name="Jelölőszín (2) 2" xfId="181"/>
    <cellStyle name="Jelölőszín (2) 2 2" xfId="913"/>
    <cellStyle name="Jelölőszín (2) 2 3" xfId="5288"/>
    <cellStyle name="Jelölőszín (2) 2 4" xfId="578"/>
    <cellStyle name="Jelölőszín (2) 3" xfId="4370"/>
    <cellStyle name="Jelölőszín (3) 2" xfId="182"/>
    <cellStyle name="Jelölőszín (3) 2 2" xfId="914"/>
    <cellStyle name="Jelölőszín (3) 2 3" xfId="5289"/>
    <cellStyle name="Jelölőszín (3) 2 4" xfId="579"/>
    <cellStyle name="Jelölőszín (3) 3" xfId="4371"/>
    <cellStyle name="Jelölőszín (4) 2" xfId="183"/>
    <cellStyle name="Jelölőszín (4) 2 2" xfId="915"/>
    <cellStyle name="Jelölőszín (4) 2 3" xfId="1733"/>
    <cellStyle name="Jelölőszín (4) 2 4" xfId="5290"/>
    <cellStyle name="Jelölőszín (4) 2 5" xfId="580"/>
    <cellStyle name="Jelölőszín (4) 3" xfId="4372"/>
    <cellStyle name="Jelölőszín (5) 2" xfId="184"/>
    <cellStyle name="Jelölőszín (5) 2 2" xfId="916"/>
    <cellStyle name="Jelölőszín (5) 2 3" xfId="5291"/>
    <cellStyle name="Jelölőszín (5) 2 4" xfId="581"/>
    <cellStyle name="Jelölőszín (5) 3" xfId="4373"/>
    <cellStyle name="Jelölőszín (6) 2" xfId="185"/>
    <cellStyle name="Jelölőszín (6) 2 2" xfId="917"/>
    <cellStyle name="Jelölőszín (6) 2 3" xfId="1734"/>
    <cellStyle name="Jelölőszín (6) 2 4" xfId="5292"/>
    <cellStyle name="Jelölőszín (6) 2 5" xfId="582"/>
    <cellStyle name="Jelölőszín (6) 3" xfId="4374"/>
    <cellStyle name="Jó 2" xfId="186"/>
    <cellStyle name="Jó 2 2" xfId="918"/>
    <cellStyle name="Jó 2 3" xfId="1735"/>
    <cellStyle name="Jó 2 4" xfId="5293"/>
    <cellStyle name="Jó 2 5" xfId="583"/>
    <cellStyle name="Jó 3" xfId="4375"/>
    <cellStyle name="kabel" xfId="2550"/>
    <cellStyle name="Kg_1,234" xfId="187"/>
    <cellStyle name="Kimenet 2" xfId="188"/>
    <cellStyle name="Kimenet 2 2" xfId="919"/>
    <cellStyle name="Kimenet 2 3" xfId="1736"/>
    <cellStyle name="Kimenet 2 4" xfId="5294"/>
    <cellStyle name="Kimenet 2 5" xfId="584"/>
    <cellStyle name="Kontrolná bunka" xfId="4376"/>
    <cellStyle name="Kop 1" xfId="189"/>
    <cellStyle name="Kop 1 2" xfId="920"/>
    <cellStyle name="Kop 1 3" xfId="5295"/>
    <cellStyle name="Kop 1 4" xfId="585"/>
    <cellStyle name="Kop 2" xfId="190"/>
    <cellStyle name="Kop 2 2" xfId="921"/>
    <cellStyle name="Kop 2 3" xfId="5296"/>
    <cellStyle name="Kop 2 4" xfId="586"/>
    <cellStyle name="Kop 3" xfId="191"/>
    <cellStyle name="Kop 3 2" xfId="922"/>
    <cellStyle name="Kop 3 3" xfId="5297"/>
    <cellStyle name="Kop 3 4" xfId="587"/>
    <cellStyle name="Kop 4" xfId="192"/>
    <cellStyle name="Kop 4 2" xfId="923"/>
    <cellStyle name="Kop 4 3" xfId="5298"/>
    <cellStyle name="Kop 4 4" xfId="588"/>
    <cellStyle name="Labels - Style3" xfId="1737"/>
    <cellStyle name="LeftBorder" xfId="193"/>
    <cellStyle name="LeftBorder 2" xfId="3174"/>
    <cellStyle name="Line" xfId="1738"/>
    <cellStyle name="Line 2" xfId="3173"/>
    <cellStyle name="Linked Cell 2" xfId="924"/>
    <cellStyle name="Linked Cell 2 2" xfId="1739"/>
    <cellStyle name="Linked Cell 2 2 2" xfId="3601"/>
    <cellStyle name="Linked Cell 2 3" xfId="2552"/>
    <cellStyle name="Linked Cell 2 4" xfId="3138"/>
    <cellStyle name="Linked Cell 2 5" xfId="3172"/>
    <cellStyle name="Linked Cell 2 6" xfId="3588"/>
    <cellStyle name="Linked Cell 2 7" xfId="5299"/>
    <cellStyle name="Linked Cell 2_Bottom Up plan 2013- 2015 tablice 1 i 2_verzija3" xfId="4377"/>
    <cellStyle name="Linked Cell 3" xfId="2259"/>
    <cellStyle name="Linked Cell 3 2" xfId="3139"/>
    <cellStyle name="Linked Cell 3 3" xfId="3607"/>
    <cellStyle name="Linked Cell 3 4" xfId="4378"/>
    <cellStyle name="Linked Cell 3 5" xfId="5300"/>
    <cellStyle name="Linked Cell 4" xfId="2141"/>
    <cellStyle name="Linked Cell 4 2" xfId="3606"/>
    <cellStyle name="Linked Cell 4 3" xfId="4379"/>
    <cellStyle name="Linked Cell 5" xfId="2551"/>
    <cellStyle name="Linked Cell 6" xfId="3575"/>
    <cellStyle name="Linked Cell 7" xfId="5031"/>
    <cellStyle name="Linked Cell 8" xfId="589"/>
    <cellStyle name="Loše" xfId="1740"/>
    <cellStyle name="Loše 2" xfId="3170"/>
    <cellStyle name="Loše 2 2" xfId="4380"/>
    <cellStyle name="Loše_BOTTOM UP 2013-2015 SEPTEMBER (5)" xfId="4381"/>
    <cellStyle name="MacroCode" xfId="1741"/>
    <cellStyle name="MacroCode 2" xfId="4382"/>
    <cellStyle name="MacroCode_BR Q4_INA reserves" xfId="4383"/>
    <cellStyle name="Magic" xfId="4384"/>
    <cellStyle name="Magyarázó szöveg 2" xfId="194"/>
    <cellStyle name="Magyarázó szöveg 2 2" xfId="925"/>
    <cellStyle name="Magyarázó szöveg 2 3" xfId="5301"/>
    <cellStyle name="Magyarázó szöveg 2 4" xfId="590"/>
    <cellStyle name="Magyarázó szöveg 3" xfId="4385"/>
    <cellStyle name="Malý nadpis" xfId="195"/>
    <cellStyle name="Malý nadpis 2" xfId="926"/>
    <cellStyle name="Malý nadpis 3" xfId="3169"/>
    <cellStyle name="Malý nadpis 4" xfId="5302"/>
    <cellStyle name="Malý nadpis 5" xfId="591"/>
    <cellStyle name="Malý nadpis celý" xfId="196"/>
    <cellStyle name="Malý nadpis celý 2" xfId="927"/>
    <cellStyle name="Malý nadpis celý 3" xfId="3168"/>
    <cellStyle name="Malý nadpis celý 4" xfId="5303"/>
    <cellStyle name="Malý nadpis celý 5" xfId="592"/>
    <cellStyle name="Malý nadpis lev" xfId="197"/>
    <cellStyle name="Malý nadpis lev 2" xfId="928"/>
    <cellStyle name="Malý nadpis lev 3" xfId="3167"/>
    <cellStyle name="Malý nadpis lev 4" xfId="5304"/>
    <cellStyle name="Malý nadpis lev 5" xfId="593"/>
    <cellStyle name="Malý nadpis mid" xfId="198"/>
    <cellStyle name="Malý nadpis mid 2" xfId="929"/>
    <cellStyle name="Malý nadpis mid 3" xfId="3166"/>
    <cellStyle name="Malý nadpis mid 4" xfId="5305"/>
    <cellStyle name="Malý nadpis mid 5" xfId="594"/>
    <cellStyle name="Malý nadpis PR" xfId="199"/>
    <cellStyle name="Malý nadpis PR 2" xfId="930"/>
    <cellStyle name="Malý nadpis PR 3" xfId="3165"/>
    <cellStyle name="Malý nadpis PR 4" xfId="5306"/>
    <cellStyle name="Malý nadpis PR 5" xfId="595"/>
    <cellStyle name="Malý nadpis_5_Petchem_newTables_2nd_round" xfId="200"/>
    <cellStyle name="meny_all KPIs" xfId="596"/>
    <cellStyle name="Millares [0]_Chart001" xfId="201"/>
    <cellStyle name="Millares_Chart001" xfId="202"/>
    <cellStyle name="Milliers [0]_AMMORTAMENTI PV 2003 PER    ING.CHIESA" xfId="4386"/>
    <cellStyle name="Milliers_AMMORTAMENTI PV 2003 PER    ING.CHIESA" xfId="4387"/>
    <cellStyle name="MOL" xfId="4388"/>
    <cellStyle name="Moneda [0]_Chart001" xfId="203"/>
    <cellStyle name="Moneda_Chart001" xfId="204"/>
    <cellStyle name="Monétaire_IES  Network Analysis - 2004 03 16" xfId="4389"/>
    <cellStyle name="Month-Year" xfId="1742"/>
    <cellStyle name="MonthYears" xfId="1154"/>
    <cellStyle name="MonthYears 2" xfId="3158"/>
    <cellStyle name="MPRO Standard" xfId="4390"/>
    <cellStyle name="Multiple" xfId="205"/>
    <cellStyle name="n000" xfId="1743"/>
    <cellStyle name="n000 2" xfId="1744"/>
    <cellStyle name="n000 2 2" xfId="3477"/>
    <cellStyle name="n000 3" xfId="1745"/>
    <cellStyle name="n000 3 2" xfId="3156"/>
    <cellStyle name="n000 4" xfId="3157"/>
    <cellStyle name="n0000" xfId="1746"/>
    <cellStyle name="n0000 2" xfId="1747"/>
    <cellStyle name="n0000 2 2" xfId="3154"/>
    <cellStyle name="n0000 3" xfId="1748"/>
    <cellStyle name="n0000 3 2" xfId="3153"/>
    <cellStyle name="n0000 4" xfId="3155"/>
    <cellStyle name="n000000" xfId="1749"/>
    <cellStyle name="n000000 2" xfId="1750"/>
    <cellStyle name="n000000 2 2" xfId="3151"/>
    <cellStyle name="n000000 3" xfId="1751"/>
    <cellStyle name="n000000 3 2" xfId="3150"/>
    <cellStyle name="n000000 4" xfId="3152"/>
    <cellStyle name="n000000_Bottom Up plan 2013- 2015 Corporate functions" xfId="4391"/>
    <cellStyle name="Nadpis" xfId="206"/>
    <cellStyle name="Nadpis 1" xfId="4392"/>
    <cellStyle name="Nadpis 2" xfId="931"/>
    <cellStyle name="Nadpis 2 2" xfId="4393"/>
    <cellStyle name="Nadpis 3" xfId="3149"/>
    <cellStyle name="Nadpis 3 2" xfId="4394"/>
    <cellStyle name="Nadpis 4" xfId="4395"/>
    <cellStyle name="Nadpis 5" xfId="5307"/>
    <cellStyle name="Nadpis 6" xfId="597"/>
    <cellStyle name="Nadpis_BP 2012-2014  RIM INA Grupa_1810 LINK OFF" xfId="4396"/>
    <cellStyle name="NadpisInput" xfId="207"/>
    <cellStyle name="NadpisInput 2" xfId="932"/>
    <cellStyle name="NadpisInput 3" xfId="3148"/>
    <cellStyle name="NadpisInput 4" xfId="5308"/>
    <cellStyle name="NadpisInput 5" xfId="598"/>
    <cellStyle name="Nadpisleft" xfId="208"/>
    <cellStyle name="Nadpisleft 2" xfId="933"/>
    <cellStyle name="Nadpisleft 3" xfId="3147"/>
    <cellStyle name="Nadpisleft 4" xfId="5309"/>
    <cellStyle name="Nadpisleft 5" xfId="599"/>
    <cellStyle name="nadpismid" xfId="209"/>
    <cellStyle name="nadpismid 2" xfId="934"/>
    <cellStyle name="nadpismid 3" xfId="3146"/>
    <cellStyle name="nadpismid 4" xfId="5310"/>
    <cellStyle name="nadpismid 5" xfId="600"/>
    <cellStyle name="nadpisprostř." xfId="210"/>
    <cellStyle name="nadpisprostř. 2" xfId="935"/>
    <cellStyle name="nadpisprostř. 3" xfId="3145"/>
    <cellStyle name="nadpisprostř. 4" xfId="5311"/>
    <cellStyle name="nadpisprostř. 5" xfId="601"/>
    <cellStyle name="Nadpisright" xfId="211"/>
    <cellStyle name="Nadpisright 2" xfId="936"/>
    <cellStyle name="Nadpisright 3" xfId="3476"/>
    <cellStyle name="Nadpisright 4" xfId="5312"/>
    <cellStyle name="Nadpisright 5" xfId="602"/>
    <cellStyle name="Naglasak1" xfId="4397"/>
    <cellStyle name="Naglasak2" xfId="4398"/>
    <cellStyle name="Naglasak3" xfId="4399"/>
    <cellStyle name="Naglasak4" xfId="4400"/>
    <cellStyle name="Naglasak5" xfId="4401"/>
    <cellStyle name="Naglasak6" xfId="4402"/>
    <cellStyle name="nameapp" xfId="212"/>
    <cellStyle name="nameapp 2" xfId="937"/>
    <cellStyle name="nameapp 3" xfId="3144"/>
    <cellStyle name="nameapp 4" xfId="5313"/>
    <cellStyle name="nameapp 5" xfId="603"/>
    <cellStyle name="nameappleft" xfId="213"/>
    <cellStyle name="nameappleft 2" xfId="938"/>
    <cellStyle name="nameappleft 3" xfId="3143"/>
    <cellStyle name="nameappleft 4" xfId="5314"/>
    <cellStyle name="nameappleft 5" xfId="604"/>
    <cellStyle name="nameappmid" xfId="214"/>
    <cellStyle name="nameappmid 2" xfId="939"/>
    <cellStyle name="nameappmid 3" xfId="3142"/>
    <cellStyle name="nameappmid 4" xfId="5315"/>
    <cellStyle name="nameappmid 5" xfId="605"/>
    <cellStyle name="nameappright" xfId="215"/>
    <cellStyle name="nameappright 2" xfId="940"/>
    <cellStyle name="nameappright 3" xfId="3141"/>
    <cellStyle name="nameappright 4" xfId="5316"/>
    <cellStyle name="nameappright 5" xfId="606"/>
    <cellStyle name="nap" xfId="216"/>
    <cellStyle name="nap 2" xfId="2553"/>
    <cellStyle name="nap 3" xfId="2554"/>
    <cellStyle name="nap 4" xfId="3140"/>
    <cellStyle name="Napomena" xfId="4403"/>
    <cellStyle name="Naslov" xfId="1752"/>
    <cellStyle name="Naslov 1" xfId="1753"/>
    <cellStyle name="Naslov 1 2" xfId="4404"/>
    <cellStyle name="Naslov 1_BOTTOM UP 2013-2015 SEPTEMBER (5)" xfId="4405"/>
    <cellStyle name="Naslov 2" xfId="1754"/>
    <cellStyle name="Naslov 2 2" xfId="4406"/>
    <cellStyle name="Naslov 2_BOTTOM UP 2013-2015 SEPTEMBER (5)" xfId="4407"/>
    <cellStyle name="Naslov 3" xfId="1755"/>
    <cellStyle name="Naslov 3 2" xfId="4408"/>
    <cellStyle name="Naslov 3_BOTTOM UP 2013-2015 SEPTEMBER (5)" xfId="4409"/>
    <cellStyle name="Naslov 4" xfId="1756"/>
    <cellStyle name="Naslov 4 2" xfId="4410"/>
    <cellStyle name="Naslov 4_BOTTOM UP 2013-2015 SEPTEMBER (5)" xfId="4411"/>
    <cellStyle name="Naslov 5" xfId="4412"/>
    <cellStyle name="Naslov_BOTTOM UP 2013-2015 SEPTEMBER (5)" xfId="4413"/>
    <cellStyle name="Navadno 2" xfId="4414"/>
    <cellStyle name="Navadno 3" xfId="4415"/>
    <cellStyle name="Navadno 3 2" xfId="4416"/>
    <cellStyle name="Navadno 3 3" xfId="4417"/>
    <cellStyle name="Navadno 3_Bottom Up plan 2013- 2015 Corporate functions" xfId="4418"/>
    <cellStyle name="Neutraal" xfId="217"/>
    <cellStyle name="Neutraal 2" xfId="941"/>
    <cellStyle name="Neutraal 3" xfId="5317"/>
    <cellStyle name="Neutraal 4" xfId="607"/>
    <cellStyle name="Neutral 2" xfId="218"/>
    <cellStyle name="Neutral 2 2" xfId="1757"/>
    <cellStyle name="Neutral 2 3" xfId="3137"/>
    <cellStyle name="Neutral 2 3 2" xfId="4419"/>
    <cellStyle name="Neutral 2 4" xfId="5318"/>
    <cellStyle name="Neutral 2 5" xfId="942"/>
    <cellStyle name="Neutral 2_Bottom Up plan 2013- 2015 tablice 1 i 2_verzija3" xfId="4420"/>
    <cellStyle name="Neutral 3" xfId="2258"/>
    <cellStyle name="Neutral 3 2" xfId="3171"/>
    <cellStyle name="Neutral 3 3" xfId="3136"/>
    <cellStyle name="Neutral 3 4" xfId="5319"/>
    <cellStyle name="Neutral 4" xfId="608"/>
    <cellStyle name="Neutrale" xfId="1758"/>
    <cellStyle name="Neutrale 2" xfId="4421"/>
    <cellStyle name="Neutrálna" xfId="4422"/>
    <cellStyle name="Neutralno" xfId="1759"/>
    <cellStyle name="Neutralno 2" xfId="3135"/>
    <cellStyle name="Neutralno 2 2" xfId="4423"/>
    <cellStyle name="Neutralno_BOTTOM UP 2013-2015 SEPTEMBER (5)" xfId="4424"/>
    <cellStyle name="Nevtralno" xfId="4425"/>
    <cellStyle name="New" xfId="1760"/>
    <cellStyle name="Nmámál_ered flu 10." xfId="1155"/>
    <cellStyle name="no dec" xfId="219"/>
    <cellStyle name="Normal" xfId="0" builtinId="0"/>
    <cellStyle name="Normal -- No Dec." xfId="220"/>
    <cellStyle name="Normal - Style1" xfId="221"/>
    <cellStyle name="Normal - Style1 2" xfId="1761"/>
    <cellStyle name="Normal - Style2" xfId="1762"/>
    <cellStyle name="Normal - Style3" xfId="1763"/>
    <cellStyle name="Normal - Style4" xfId="1764"/>
    <cellStyle name="Normal - Style5" xfId="1765"/>
    <cellStyle name="Normal - Style6" xfId="1766"/>
    <cellStyle name="Normal - Style7" xfId="1767"/>
    <cellStyle name="Normal - Style8" xfId="1768"/>
    <cellStyle name="Normal -- Two Dec." xfId="222"/>
    <cellStyle name="Normal 10" xfId="3175"/>
    <cellStyle name="Normál 10" xfId="223"/>
    <cellStyle name="Normal 10 10" xfId="5755"/>
    <cellStyle name="Normal 10 11" xfId="5748"/>
    <cellStyle name="Normal 10 12" xfId="5756"/>
    <cellStyle name="Normal 10 13" xfId="5747"/>
    <cellStyle name="Normal 10 14" xfId="5982"/>
    <cellStyle name="Normal 10 15" xfId="5987"/>
    <cellStyle name="Normal 10 16" xfId="5992"/>
    <cellStyle name="Normal 10 17" xfId="5997"/>
    <cellStyle name="Normal 10 18" xfId="6002"/>
    <cellStyle name="Normal 10 19" xfId="6007"/>
    <cellStyle name="Normal 10 2" xfId="3664"/>
    <cellStyle name="Normál 10 2" xfId="1769"/>
    <cellStyle name="Normal 10 20" xfId="6012"/>
    <cellStyle name="Normal 10 21" xfId="6017"/>
    <cellStyle name="Normal 10 22" xfId="6022"/>
    <cellStyle name="Normal 10 23" xfId="6027"/>
    <cellStyle name="Normal 10 24" xfId="6032"/>
    <cellStyle name="Normal 10 25" xfId="6037"/>
    <cellStyle name="Normal 10 3" xfId="3660"/>
    <cellStyle name="Normál 10 3" xfId="2179"/>
    <cellStyle name="Normal 10 4" xfId="5320"/>
    <cellStyle name="Normál 10 4" xfId="4126"/>
    <cellStyle name="Normal 10 5" xfId="5632"/>
    <cellStyle name="Normál 10 5" xfId="4426"/>
    <cellStyle name="Normal 10 6" xfId="5637"/>
    <cellStyle name="Normál 10 6" xfId="4825"/>
    <cellStyle name="Normal 10 7" xfId="5631"/>
    <cellStyle name="Normál 10 7" xfId="4201"/>
    <cellStyle name="Normal 10 8" xfId="5638"/>
    <cellStyle name="Normál 10 8" xfId="4986"/>
    <cellStyle name="Normal 10 9" xfId="5749"/>
    <cellStyle name="Normál 10 9" xfId="4944"/>
    <cellStyle name="Normál 100" xfId="784"/>
    <cellStyle name="Normál 101" xfId="6094"/>
    <cellStyle name="Normál 102" xfId="6095"/>
    <cellStyle name="Normál 103" xfId="6096"/>
    <cellStyle name="Normál 104" xfId="6097"/>
    <cellStyle name="Normál 105" xfId="6098"/>
    <cellStyle name="Normál 106" xfId="6099"/>
    <cellStyle name="Normál 107" xfId="6100"/>
    <cellStyle name="Normál 108" xfId="6101"/>
    <cellStyle name="Normál 109" xfId="6102"/>
    <cellStyle name="Normal 11" xfId="2555"/>
    <cellStyle name="Normál 11" xfId="224"/>
    <cellStyle name="Normal 11 10" xfId="4783"/>
    <cellStyle name="Normal 11 11" xfId="4784"/>
    <cellStyle name="Normal 11 12" xfId="4810"/>
    <cellStyle name="Normal 11 13" xfId="4793"/>
    <cellStyle name="Normal 11 14" xfId="4804"/>
    <cellStyle name="Normal 11 15" xfId="4133"/>
    <cellStyle name="Normal 11 16" xfId="4351"/>
    <cellStyle name="Normal 11 17" xfId="4862"/>
    <cellStyle name="Normal 11 18" xfId="4203"/>
    <cellStyle name="Normal 11 19" xfId="4440"/>
    <cellStyle name="Normal 11 2" xfId="3176"/>
    <cellStyle name="Normál 11 2" xfId="1770"/>
    <cellStyle name="Normal 11 2 2" xfId="4777"/>
    <cellStyle name="Normal 11 2 3" xfId="4206"/>
    <cellStyle name="Normal 11 2 4" xfId="4136"/>
    <cellStyle name="Normal 11 2 5" xfId="4364"/>
    <cellStyle name="Normal 11 2 6" xfId="4930"/>
    <cellStyle name="Normal 11 2 7" xfId="4957"/>
    <cellStyle name="Normal 11 20" xfId="4903"/>
    <cellStyle name="Normal 11 21" xfId="4902"/>
    <cellStyle name="Normal 11 22" xfId="4960"/>
    <cellStyle name="Normal 11 23" xfId="5022"/>
    <cellStyle name="Normal 11 24" xfId="5034"/>
    <cellStyle name="Normal 11 25" xfId="5321"/>
    <cellStyle name="Normal 11 26" xfId="5634"/>
    <cellStyle name="Normal 11 27" xfId="5635"/>
    <cellStyle name="Normal 11 28" xfId="5633"/>
    <cellStyle name="Normal 11 29" xfId="5636"/>
    <cellStyle name="Normal 11 3" xfId="3041"/>
    <cellStyle name="Normál 11 3" xfId="2178"/>
    <cellStyle name="Normal 11 3 2" xfId="4791"/>
    <cellStyle name="Normal 11 3 3" xfId="4122"/>
    <cellStyle name="Normal 11 3 4" xfId="4332"/>
    <cellStyle name="Normal 11 3 5" xfId="4859"/>
    <cellStyle name="Normal 11 3 6" xfId="4962"/>
    <cellStyle name="Normal 11 3 7" xfId="5020"/>
    <cellStyle name="Normal 11 30" xfId="5752"/>
    <cellStyle name="Normal 11 31" xfId="5754"/>
    <cellStyle name="Normal 11 32" xfId="5751"/>
    <cellStyle name="Normal 11 33" xfId="5753"/>
    <cellStyle name="Normal 11 34" xfId="5750"/>
    <cellStyle name="Normal 11 35" xfId="5064"/>
    <cellStyle name="Normal 11 36" xfId="5864"/>
    <cellStyle name="Normal 11 37" xfId="5874"/>
    <cellStyle name="Normal 11 38" xfId="5919"/>
    <cellStyle name="Normal 11 4" xfId="3119"/>
    <cellStyle name="Normál 11 4" xfId="4127"/>
    <cellStyle name="Normal 11 4 2" xfId="4789"/>
    <cellStyle name="Normal 11 5" xfId="3566"/>
    <cellStyle name="Normál 11 5" xfId="4427"/>
    <cellStyle name="Normal 11 5 2" xfId="4807"/>
    <cellStyle name="Normal 11 6" xfId="3655"/>
    <cellStyle name="Normál 11 6" xfId="4826"/>
    <cellStyle name="Normal 11 6 2" xfId="4779"/>
    <cellStyle name="Normal 11 7" xfId="3708"/>
    <cellStyle name="Normál 11 7" xfId="4200"/>
    <cellStyle name="Normal 11 7 2" xfId="4803"/>
    <cellStyle name="Normal 11 8" xfId="4797"/>
    <cellStyle name="Normál 11 8" xfId="4987"/>
    <cellStyle name="Normal 11 9" xfId="4786"/>
    <cellStyle name="Normál 11 9" xfId="4943"/>
    <cellStyle name="Normál 110" xfId="6103"/>
    <cellStyle name="Normal 12" xfId="3177"/>
    <cellStyle name="Normál 12" xfId="225"/>
    <cellStyle name="Normal 12 10" xfId="5639"/>
    <cellStyle name="Normal 12 11" xfId="5629"/>
    <cellStyle name="Normal 12 12" xfId="5640"/>
    <cellStyle name="Normal 12 13" xfId="5630"/>
    <cellStyle name="Normal 12 14" xfId="5759"/>
    <cellStyle name="Normal 12 15" xfId="5746"/>
    <cellStyle name="Normal 12 16" xfId="5757"/>
    <cellStyle name="Normal 12 17" xfId="5745"/>
    <cellStyle name="Normal 12 18" xfId="5758"/>
    <cellStyle name="Normal 12 19" xfId="5979"/>
    <cellStyle name="Normal 12 2" xfId="3681"/>
    <cellStyle name="Normál 12 2" xfId="1771"/>
    <cellStyle name="Normal 12 20" xfId="5984"/>
    <cellStyle name="Normal 12 21" xfId="5989"/>
    <cellStyle name="Normal 12 22" xfId="5994"/>
    <cellStyle name="Normal 12 23" xfId="5999"/>
    <cellStyle name="Normal 12 24" xfId="6004"/>
    <cellStyle name="Normal 12 25" xfId="6009"/>
    <cellStyle name="Normal 12 26" xfId="6014"/>
    <cellStyle name="Normal 12 27" xfId="6019"/>
    <cellStyle name="Normal 12 28" xfId="6024"/>
    <cellStyle name="Normal 12 29" xfId="6029"/>
    <cellStyle name="Normal 12 3" xfId="3658"/>
    <cellStyle name="Normál 12 3" xfId="2177"/>
    <cellStyle name="Normal 12 30" xfId="6034"/>
    <cellStyle name="Normal 12 4" xfId="4428"/>
    <cellStyle name="Normál 12 4" xfId="4128"/>
    <cellStyle name="Normal 12 5" xfId="4827"/>
    <cellStyle name="Normál 12 5" xfId="4429"/>
    <cellStyle name="Normal 12 6" xfId="4199"/>
    <cellStyle name="Normál 12 6" xfId="4828"/>
    <cellStyle name="Normal 12 7" xfId="4988"/>
    <cellStyle name="Normál 12 7" xfId="4198"/>
    <cellStyle name="Normal 12 8" xfId="4942"/>
    <cellStyle name="Normál 12 8" xfId="4989"/>
    <cellStyle name="Normal 12 9" xfId="5322"/>
    <cellStyle name="Normál 12 9" xfId="4982"/>
    <cellStyle name="Normal 13" xfId="3179"/>
    <cellStyle name="Normál 13" xfId="226"/>
    <cellStyle name="Normal 13 10" xfId="5744"/>
    <cellStyle name="Normal 13 11" xfId="5760"/>
    <cellStyle name="Normal 13 12" xfId="5743"/>
    <cellStyle name="Normal 13 13" xfId="5761"/>
    <cellStyle name="Normal 13 2" xfId="3682"/>
    <cellStyle name="Normál 13 2" xfId="1772"/>
    <cellStyle name="Normal 13 3" xfId="3683"/>
    <cellStyle name="Normál 13 3" xfId="2176"/>
    <cellStyle name="Normal 13 4" xfId="5323"/>
    <cellStyle name="Normál 13 4" xfId="4129"/>
    <cellStyle name="Normal 13 5" xfId="5641"/>
    <cellStyle name="Normál 13 5" xfId="4430"/>
    <cellStyle name="Normal 13 6" xfId="5627"/>
    <cellStyle name="Normál 13 6" xfId="4829"/>
    <cellStyle name="Normal 13 7" xfId="5642"/>
    <cellStyle name="Normál 13 7" xfId="4197"/>
    <cellStyle name="Normal 13 8" xfId="5628"/>
    <cellStyle name="Normál 13 8" xfId="4990"/>
    <cellStyle name="Normal 13 9" xfId="5762"/>
    <cellStyle name="Normál 13 9" xfId="4981"/>
    <cellStyle name="Normal 13_2 Graf i faktori_NOVO radno 2 verzija" xfId="4431"/>
    <cellStyle name="Normal 14" xfId="3181"/>
    <cellStyle name="Normál 14" xfId="227"/>
    <cellStyle name="Normal 14 2" xfId="4432"/>
    <cellStyle name="Normál 14 2" xfId="1773"/>
    <cellStyle name="Normal 14 3" xfId="4830"/>
    <cellStyle name="Normál 14 3" xfId="2175"/>
    <cellStyle name="Normal 14 4" xfId="4196"/>
    <cellStyle name="Normál 14 4" xfId="4831"/>
    <cellStyle name="Normal 14 5" xfId="4991"/>
    <cellStyle name="Normál 14 5" xfId="4195"/>
    <cellStyle name="Normal 14 6" xfId="4980"/>
    <cellStyle name="Normál 14 6" xfId="4992"/>
    <cellStyle name="Normál 14 7" xfId="4979"/>
    <cellStyle name="Normal 15" xfId="3541"/>
    <cellStyle name="Normál 15" xfId="228"/>
    <cellStyle name="Normal 15 10" xfId="4993"/>
    <cellStyle name="Normal 15 11" xfId="4978"/>
    <cellStyle name="Normal 15 12" xfId="5325"/>
    <cellStyle name="Normal 15 13" xfId="5643"/>
    <cellStyle name="Normal 15 14" xfId="5625"/>
    <cellStyle name="Normal 15 15" xfId="5644"/>
    <cellStyle name="Normal 15 16" xfId="5626"/>
    <cellStyle name="Normal 15 17" xfId="5764"/>
    <cellStyle name="Normal 15 18" xfId="5742"/>
    <cellStyle name="Normal 15 19" xfId="5763"/>
    <cellStyle name="Normal 15 2" xfId="3657"/>
    <cellStyle name="Normál 15 2" xfId="229"/>
    <cellStyle name="Normal 15 2 2" xfId="5326"/>
    <cellStyle name="Normál 15 2 2" xfId="1774"/>
    <cellStyle name="Normal 15 2 3" xfId="5871"/>
    <cellStyle name="Normal 15 2 4" xfId="5867"/>
    <cellStyle name="Normal 15 2 5" xfId="5922"/>
    <cellStyle name="Normal 15 20" xfId="5741"/>
    <cellStyle name="Normal 15 21" xfId="5765"/>
    <cellStyle name="Normal 15 22" xfId="5066"/>
    <cellStyle name="Normal 15 23" xfId="5869"/>
    <cellStyle name="Normal 15 24" xfId="5873"/>
    <cellStyle name="Normal 15 25" xfId="5921"/>
    <cellStyle name="Normal 15 3" xfId="3710"/>
    <cellStyle name="Normál 15 3" xfId="230"/>
    <cellStyle name="Normal 15 3 2" xfId="5327"/>
    <cellStyle name="Normál 15 3 2" xfId="4130"/>
    <cellStyle name="Normal 15 3 3" xfId="5872"/>
    <cellStyle name="Normal 15 3 4" xfId="5870"/>
    <cellStyle name="Normal 15 3 5" xfId="5923"/>
    <cellStyle name="Normal 15 4" xfId="4433"/>
    <cellStyle name="Normál 15 4" xfId="4434"/>
    <cellStyle name="Normal 15 5" xfId="4832"/>
    <cellStyle name="Normál 15 5" xfId="4833"/>
    <cellStyle name="Normal 15 6" xfId="4193"/>
    <cellStyle name="Normál 15 6" xfId="4678"/>
    <cellStyle name="Normal 15 7" xfId="4202"/>
    <cellStyle name="Normál 15 7" xfId="4994"/>
    <cellStyle name="Normal 15 8" xfId="4904"/>
    <cellStyle name="Normál 15 8" xfId="4977"/>
    <cellStyle name="Normal 15 9" xfId="4901"/>
    <cellStyle name="Normál 15 9" xfId="609"/>
    <cellStyle name="Normal 16" xfId="4435"/>
    <cellStyle name="Normál 16" xfId="231"/>
    <cellStyle name="Normál 16 2" xfId="943"/>
    <cellStyle name="Normál 16 3" xfId="2174"/>
    <cellStyle name="Normál 16 4" xfId="5328"/>
    <cellStyle name="Normál 16 5" xfId="610"/>
    <cellStyle name="Normal 17" xfId="4436"/>
    <cellStyle name="Normál 17" xfId="232"/>
    <cellStyle name="Normál 17 2" xfId="944"/>
    <cellStyle name="Normál 17 3" xfId="2173"/>
    <cellStyle name="Normál 17 4" xfId="5329"/>
    <cellStyle name="Normál 17 5" xfId="611"/>
    <cellStyle name="Normal 18" xfId="4437"/>
    <cellStyle name="Normál 18" xfId="233"/>
    <cellStyle name="Normál 18 2" xfId="945"/>
    <cellStyle name="Normál 18 2 2" xfId="1776"/>
    <cellStyle name="Normál 18 3" xfId="1775"/>
    <cellStyle name="Normál 18 4" xfId="2172"/>
    <cellStyle name="Normál 18 5" xfId="2556"/>
    <cellStyle name="Normál 18 6" xfId="5330"/>
    <cellStyle name="Normál 18 7" xfId="612"/>
    <cellStyle name="Normál 18_BR Q4_INA reserves" xfId="4438"/>
    <cellStyle name="Normal 19" xfId="4439"/>
    <cellStyle name="Normál 19" xfId="613"/>
    <cellStyle name="Normál 19 2" xfId="946"/>
    <cellStyle name="Normál 19 3" xfId="1777"/>
    <cellStyle name="Normál 19 4" xfId="2171"/>
    <cellStyle name="Normál 19 5" xfId="2557"/>
    <cellStyle name="Normál 19 6" xfId="5331"/>
    <cellStyle name="Normal 2" xfId="2"/>
    <cellStyle name="Normál 2" xfId="234"/>
    <cellStyle name="Normal 2 10" xfId="4763"/>
    <cellStyle name="Normál 2 10" xfId="1778"/>
    <cellStyle name="Normal 2 11" xfId="4168"/>
    <cellStyle name="Normál 2 11" xfId="2559"/>
    <cellStyle name="Normal 2 12" xfId="4159"/>
    <cellStyle name="Normál 2 12" xfId="2558"/>
    <cellStyle name="Normal 2 13" xfId="4872"/>
    <cellStyle name="Normál 2 13" xfId="3187"/>
    <cellStyle name="Normal 2 14" xfId="4054"/>
    <cellStyle name="Normál 2 14" xfId="4137"/>
    <cellStyle name="Normal 2 15" xfId="4176"/>
    <cellStyle name="Normál 2 15" xfId="4171"/>
    <cellStyle name="Normal 2 16" xfId="4905"/>
    <cellStyle name="Normál 2 16" xfId="4865"/>
    <cellStyle name="Normal 2 17" xfId="4900"/>
    <cellStyle name="Normál 2 17" xfId="4188"/>
    <cellStyle name="Normal 2 18" xfId="4929"/>
    <cellStyle name="Normál 2 18" xfId="4882"/>
    <cellStyle name="Normal 2 19" xfId="4947"/>
    <cellStyle name="Normál 2 19" xfId="4923"/>
    <cellStyle name="Normal 2 2" xfId="1779"/>
    <cellStyle name="Normál 2 2" xfId="235"/>
    <cellStyle name="Normal 2 2 10" xfId="4906"/>
    <cellStyle name="Normál 2 2 10" xfId="4679"/>
    <cellStyle name="Normal 2 2 11" xfId="4899"/>
    <cellStyle name="Normál 2 2 11" xfId="4995"/>
    <cellStyle name="Normal 2 2 12" xfId="5333"/>
    <cellStyle name="Normál 2 2 12" xfId="4976"/>
    <cellStyle name="Normal 2 2 13" xfId="5647"/>
    <cellStyle name="Normal 2 2 14" xfId="5622"/>
    <cellStyle name="Normal 2 2 15" xfId="5648"/>
    <cellStyle name="Normal 2 2 16" xfId="5690"/>
    <cellStyle name="Normal 2 2 17" xfId="5770"/>
    <cellStyle name="Normal 2 2 18" xfId="5738"/>
    <cellStyle name="Normal 2 2 19" xfId="5769"/>
    <cellStyle name="Normal 2 2 2" xfId="3188"/>
    <cellStyle name="Normál 2 2 2" xfId="1156"/>
    <cellStyle name="Normal 2 2 20" xfId="5737"/>
    <cellStyle name="Normal 2 2 21" xfId="5771"/>
    <cellStyle name="Normal 2 2 22" xfId="5065"/>
    <cellStyle name="Normal 2 2 23" xfId="5868"/>
    <cellStyle name="Normal 2 2 24" xfId="5853"/>
    <cellStyle name="Normal 2 2 25" xfId="5920"/>
    <cellStyle name="Normal 2 2 3" xfId="3015"/>
    <cellStyle name="Normál 2 2 3" xfId="3131"/>
    <cellStyle name="Normal 2 2 4" xfId="3124"/>
    <cellStyle name="Normál 2 2 4" xfId="3519"/>
    <cellStyle name="Normal 2 2 5" xfId="3568"/>
    <cellStyle name="Normál 2 2 5" xfId="3518"/>
    <cellStyle name="Normal 2 2 6" xfId="3656"/>
    <cellStyle name="Normál 2 2 6" xfId="3520"/>
    <cellStyle name="Normal 2 2 7" xfId="3709"/>
    <cellStyle name="Normál 2 2 7" xfId="4131"/>
    <cellStyle name="Normal 2 2 8" xfId="4060"/>
    <cellStyle name="Normál 2 2 8" xfId="4441"/>
    <cellStyle name="Normal 2 2 9" xfId="4873"/>
    <cellStyle name="Normál 2 2 9" xfId="4834"/>
    <cellStyle name="Normál 2 2_Bottom Up plan 2013- 2015 Corporate functions" xfId="4442"/>
    <cellStyle name="Normal 2 2_Business_review_template_tables" xfId="4443"/>
    <cellStyle name="Normal 2 20" xfId="5027"/>
    <cellStyle name="Normál 2 20" xfId="4931"/>
    <cellStyle name="Normal 2 21" xfId="5332"/>
    <cellStyle name="Normál 2 21" xfId="4956"/>
    <cellStyle name="Normal 2 22" xfId="5645"/>
    <cellStyle name="Normál 2 22" xfId="5069"/>
    <cellStyle name="Normal 2 23" xfId="5623"/>
    <cellStyle name="Normál 2 23" xfId="5576"/>
    <cellStyle name="Normal 2 24" xfId="5646"/>
    <cellStyle name="Normál 2 24" xfId="5689"/>
    <cellStyle name="Normal 2 25" xfId="5624"/>
    <cellStyle name="Normál 2 25" xfId="5693"/>
    <cellStyle name="Normal 2 26" xfId="5767"/>
    <cellStyle name="Normál 2 26" xfId="5696"/>
    <cellStyle name="Normal 2 27" xfId="5740"/>
    <cellStyle name="Normál 2 27" xfId="5702"/>
    <cellStyle name="Normal 2 28" xfId="5766"/>
    <cellStyle name="Normál 2 28" xfId="5821"/>
    <cellStyle name="Normal 2 29" xfId="5739"/>
    <cellStyle name="Normál 2 29" xfId="5824"/>
    <cellStyle name="Normal 2 3" xfId="1780"/>
    <cellStyle name="Normál 2 3" xfId="236"/>
    <cellStyle name="Normál 2 3 2" xfId="948"/>
    <cellStyle name="Normál 2 3 3" xfId="5334"/>
    <cellStyle name="Normál 2 3 4" xfId="615"/>
    <cellStyle name="Normal 2 30" xfId="5768"/>
    <cellStyle name="Normál 2 30" xfId="5827"/>
    <cellStyle name="Normal 2 31" xfId="5059"/>
    <cellStyle name="Normál 2 31" xfId="5830"/>
    <cellStyle name="Normal 2 32" xfId="5860"/>
    <cellStyle name="Normál 2 32" xfId="5046"/>
    <cellStyle name="Normal 2 33" xfId="5878"/>
    <cellStyle name="Normál 2 33" xfId="5842"/>
    <cellStyle name="Normal 2 34" xfId="5915"/>
    <cellStyle name="Normál 2 34" xfId="5887"/>
    <cellStyle name="Normal 2 35" xfId="1134"/>
    <cellStyle name="Normál 2 35" xfId="5903"/>
    <cellStyle name="Normál 2 36" xfId="614"/>
    <cellStyle name="Normál 2 37" xfId="6046"/>
    <cellStyle name="Normal 2 4" xfId="3186"/>
    <cellStyle name="Normál 2 4" xfId="947"/>
    <cellStyle name="Normál 2 4 2" xfId="1381"/>
    <cellStyle name="Normál 2 4 3" xfId="1781"/>
    <cellStyle name="Normál 2 4 4" xfId="3191"/>
    <cellStyle name="Normál 2 4 5" xfId="5335"/>
    <cellStyle name="Normal 2 5" xfId="3017"/>
    <cellStyle name="Normál 2 5" xfId="1189"/>
    <cellStyle name="Normál 2 5 10" xfId="4997"/>
    <cellStyle name="Normál 2 5 11" xfId="5336"/>
    <cellStyle name="Normál 2 5 12" xfId="5063"/>
    <cellStyle name="Normal 2 5 2" xfId="4444"/>
    <cellStyle name="Normál 2 5 2" xfId="1782"/>
    <cellStyle name="Normal 2 5 3" xfId="4835"/>
    <cellStyle name="Normál 2 5 3" xfId="3192"/>
    <cellStyle name="Normal 2 5 4" xfId="4192"/>
    <cellStyle name="Normál 2 5 4" xfId="4836"/>
    <cellStyle name="Normal 2 5 5" xfId="4996"/>
    <cellStyle name="Normál 2 5 5" xfId="3992"/>
    <cellStyle name="Normal 2 5 6" xfId="4975"/>
    <cellStyle name="Normál 2 5 6" xfId="4874"/>
    <cellStyle name="Normál 2 5 7" xfId="4284"/>
    <cellStyle name="Normál 2 5 8" xfId="4907"/>
    <cellStyle name="Normál 2 5 9" xfId="4898"/>
    <cellStyle name="Normal 2 6" xfId="3122"/>
    <cellStyle name="Normál 2 6" xfId="1783"/>
    <cellStyle name="Normal 2 6 2" xfId="4445"/>
    <cellStyle name="Normal 2 6 3" xfId="4837"/>
    <cellStyle name="Normal 2 6 4" xfId="3995"/>
    <cellStyle name="Normal 2 6 5" xfId="4998"/>
    <cellStyle name="Normal 2 6 6" xfId="4974"/>
    <cellStyle name="Normal 2 7" xfId="3562"/>
    <cellStyle name="Normál 2 7" xfId="1784"/>
    <cellStyle name="Normal 2 7 2" xfId="4447"/>
    <cellStyle name="Normal 2 7 3" xfId="4838"/>
    <cellStyle name="Normal 2 7 4" xfId="3996"/>
    <cellStyle name="Normal 2 7 5" xfId="4999"/>
    <cellStyle name="Normal 2 7 6" xfId="4973"/>
    <cellStyle name="Normal 2 8" xfId="3651"/>
    <cellStyle name="Normál 2 8" xfId="1785"/>
    <cellStyle name="Normal 2 8 2" xfId="4448"/>
    <cellStyle name="Normal 2 8 3" xfId="4839"/>
    <cellStyle name="Normal 2 8 4" xfId="3998"/>
    <cellStyle name="Normal 2 8 5" xfId="5000"/>
    <cellStyle name="Normal 2 8 6" xfId="4972"/>
    <cellStyle name="Normal 2 9" xfId="3704"/>
    <cellStyle name="Normál 2 9" xfId="1786"/>
    <cellStyle name="Normal 2 9 2" xfId="4449"/>
    <cellStyle name="Normal 2 9 3" xfId="4840"/>
    <cellStyle name="Normal 2 9 4" xfId="3999"/>
    <cellStyle name="Normal 2 9 5" xfId="5001"/>
    <cellStyle name="Normal 2 9 6" xfId="4971"/>
    <cellStyle name="Normál 2_2 Graf i faktori_NOVO radno" xfId="4450"/>
    <cellStyle name="Normal 2_bad debt_BR2_" xfId="1787"/>
    <cellStyle name="Normál 2_bad debt_BR2_" xfId="1788"/>
    <cellStyle name="Normal 2_BOTTOM UP 2012-2014 6th OCTOBER (CAPEX+ONE OFF OPEX)" xfId="4451"/>
    <cellStyle name="Normál 2_Bottom Up plan 2013- 2015 tablice 1 i 2_verzija3" xfId="4452"/>
    <cellStyle name="Normal 2_BU PLAN 2014-2016 kt, m3" xfId="4764"/>
    <cellStyle name="Normál 2_CAPEX" xfId="4453"/>
    <cellStyle name="Normal 2_CAPEX Status Table 29.10.2012" xfId="4454"/>
    <cellStyle name="Normál 2_Cash flow - May" xfId="4455"/>
    <cellStyle name="Normal 2_Cash flow - May 2" xfId="4456"/>
    <cellStyle name="Normál 2_Prirodni Plin TD inputs_2012-16" xfId="3130"/>
    <cellStyle name="Normal 2_workingcapital_indicators" xfId="1789"/>
    <cellStyle name="Normál 2_workingcapital_indicators" xfId="1790"/>
    <cellStyle name="Normal 2_workingcapital_indicators (2)" xfId="1791"/>
    <cellStyle name="Normál 2_workingcapital_indicators (2)" xfId="1792"/>
    <cellStyle name="Normal 2_ОСВ_факт_пред_мес" xfId="1793"/>
    <cellStyle name="Normal 20" xfId="4753"/>
    <cellStyle name="Normál 20" xfId="616"/>
    <cellStyle name="Normál 20 2" xfId="949"/>
    <cellStyle name="Normál 20 2 2" xfId="1795"/>
    <cellStyle name="Normál 20 3" xfId="1794"/>
    <cellStyle name="Normál 20 4" xfId="2170"/>
    <cellStyle name="Normál 20 5" xfId="2560"/>
    <cellStyle name="Normál 20 6" xfId="5337"/>
    <cellStyle name="Normal 21" xfId="5067"/>
    <cellStyle name="Normál 21" xfId="617"/>
    <cellStyle name="Normál 21 2" xfId="950"/>
    <cellStyle name="Normál 21 3" xfId="1796"/>
    <cellStyle name="Normál 21 4" xfId="2169"/>
    <cellStyle name="Normál 21 5" xfId="2561"/>
    <cellStyle name="Normál 21 6" xfId="5338"/>
    <cellStyle name="Normal 22" xfId="5582"/>
    <cellStyle name="Normál 22" xfId="786"/>
    <cellStyle name="Normál 22 2" xfId="1797"/>
    <cellStyle name="Normál 22 3" xfId="2562"/>
    <cellStyle name="Normal 23" xfId="5692"/>
    <cellStyle name="Normál 23" xfId="1112"/>
    <cellStyle name="Normál 23 2" xfId="1798"/>
    <cellStyle name="Normál 23 3" xfId="2080"/>
    <cellStyle name="Normál 23 4" xfId="2563"/>
    <cellStyle name="Normal 24" xfId="5695"/>
    <cellStyle name="Normál 24" xfId="1133"/>
    <cellStyle name="Normál 24 2" xfId="1799"/>
    <cellStyle name="Normál 24 3" xfId="2079"/>
    <cellStyle name="Normál 24 3 2" xfId="3605"/>
    <cellStyle name="Normál 24 4" xfId="2564"/>
    <cellStyle name="Normal 25" xfId="5698"/>
    <cellStyle name="Normál 25" xfId="1135"/>
    <cellStyle name="Normál 25 2" xfId="1192"/>
    <cellStyle name="Normál 25 3" xfId="1800"/>
    <cellStyle name="Normál 25 4" xfId="2565"/>
    <cellStyle name="Normal 26" xfId="5700"/>
    <cellStyle name="Normál 26" xfId="1136"/>
    <cellStyle name="Normál 26 2" xfId="1801"/>
    <cellStyle name="Normál 26 3" xfId="2566"/>
    <cellStyle name="Normal 27" xfId="5823"/>
    <cellStyle name="Normál 27" xfId="1137"/>
    <cellStyle name="Normál 27 2" xfId="1802"/>
    <cellStyle name="Normál 27 3" xfId="2567"/>
    <cellStyle name="Normal 28" xfId="5826"/>
    <cellStyle name="Normál 28" xfId="1157"/>
    <cellStyle name="Normál 28 2" xfId="1803"/>
    <cellStyle name="Normál 28 3" xfId="2568"/>
    <cellStyle name="Normal 29" xfId="5829"/>
    <cellStyle name="Normál 29" xfId="1158"/>
    <cellStyle name="Normál 29 2" xfId="1804"/>
    <cellStyle name="Normál 29 3" xfId="2569"/>
    <cellStyle name="Normal 3" xfId="237"/>
    <cellStyle name="Normál 3" xfId="238"/>
    <cellStyle name="Normal 3 10" xfId="3195"/>
    <cellStyle name="Normál 3 10" xfId="2060"/>
    <cellStyle name="Normal 3 11" xfId="3008"/>
    <cellStyle name="Normál 3 11" xfId="2257"/>
    <cellStyle name="Normal 3 12" xfId="3128"/>
    <cellStyle name="Normál 3 12" xfId="2571"/>
    <cellStyle name="Normal 3 13" xfId="3563"/>
    <cellStyle name="Normál 3 13" xfId="3196"/>
    <cellStyle name="Normal 3 14" xfId="3652"/>
    <cellStyle name="Normál 3 14" xfId="3007"/>
    <cellStyle name="Normal 3 15" xfId="3705"/>
    <cellStyle name="Normál 3 15" xfId="3129"/>
    <cellStyle name="Normal 3 16" xfId="4141"/>
    <cellStyle name="Normál 3 16" xfId="3127"/>
    <cellStyle name="Normal 3 17" xfId="4167"/>
    <cellStyle name="Normál 3 17" xfId="3521"/>
    <cellStyle name="Normal 3 18" xfId="4160"/>
    <cellStyle name="Normál 3 18" xfId="3517"/>
    <cellStyle name="Normal 3 19" xfId="4871"/>
    <cellStyle name="Normál 3 19" xfId="3522"/>
    <cellStyle name="Normal 3 2" xfId="1807"/>
    <cellStyle name="Normál 3 2" xfId="239"/>
    <cellStyle name="Normál 3 2 2" xfId="240"/>
    <cellStyle name="Normál 3 2 2 2" xfId="1160"/>
    <cellStyle name="Normál 3 2 3" xfId="1808"/>
    <cellStyle name="Normal 3 2 6" xfId="3198"/>
    <cellStyle name="Normál 3 2_Bottom Up plan 2013- 2015 Corporate functions" xfId="4458"/>
    <cellStyle name="Normal 3 20" xfId="4053"/>
    <cellStyle name="Normál 3 20" xfId="3552"/>
    <cellStyle name="Normal 3 21" xfId="4286"/>
    <cellStyle name="Normál 3 21" xfId="3641"/>
    <cellStyle name="Normal 3 22" xfId="4908"/>
    <cellStyle name="Normál 3 22" xfId="3693"/>
    <cellStyle name="Normal 3 23" xfId="4897"/>
    <cellStyle name="Normál 3 23" xfId="3896"/>
    <cellStyle name="Normal 3 24" xfId="4948"/>
    <cellStyle name="Normál 3 24" xfId="3883"/>
    <cellStyle name="Normal 3 25" xfId="5026"/>
    <cellStyle name="Normál 3 25" xfId="3885"/>
    <cellStyle name="Normal 3 26" xfId="5339"/>
    <cellStyle name="Normál 3 26" xfId="4142"/>
    <cellStyle name="Normal 3 27" xfId="5649"/>
    <cellStyle name="Normál 3 27" xfId="4166"/>
    <cellStyle name="Normal 3 28" xfId="5621"/>
    <cellStyle name="Normál 3 28" xfId="4162"/>
    <cellStyle name="Normal 3 29" xfId="5651"/>
    <cellStyle name="Normál 3 29" xfId="4173"/>
    <cellStyle name="Normal 3 3" xfId="1805"/>
    <cellStyle name="Normál 3 3" xfId="951"/>
    <cellStyle name="Normál 3 3 10" xfId="4895"/>
    <cellStyle name="Normál 3 3 11" xfId="5003"/>
    <cellStyle name="Normál 3 3 12" xfId="5341"/>
    <cellStyle name="Normal 3 3 2" xfId="4459"/>
    <cellStyle name="Normál 3 3 2" xfId="1388"/>
    <cellStyle name="Normal 3 3 3" xfId="4841"/>
    <cellStyle name="Normál 3 3 3" xfId="1809"/>
    <cellStyle name="Normal 3 3 4" xfId="4009"/>
    <cellStyle name="Normál 3 3 4" xfId="2572"/>
    <cellStyle name="Normal 3 3 5" xfId="5002"/>
    <cellStyle name="Normál 3 3 5" xfId="4842"/>
    <cellStyle name="Normal 3 3 6" xfId="4941"/>
    <cellStyle name="Normál 3 3 6" xfId="4010"/>
    <cellStyle name="Normál 3 3 7" xfId="4674"/>
    <cellStyle name="Normál 3 3 8" xfId="4190"/>
    <cellStyle name="Normál 3 3 9" xfId="4910"/>
    <cellStyle name="Normal 3 30" xfId="5619"/>
    <cellStyle name="Normál 3 30" xfId="4251"/>
    <cellStyle name="Normal 3 31" xfId="5774"/>
    <cellStyle name="Normál 3 31" xfId="4007"/>
    <cellStyle name="Normal 3 32" xfId="5736"/>
    <cellStyle name="Normál 3 32" xfId="4909"/>
    <cellStyle name="Normal 3 33" xfId="5772"/>
    <cellStyle name="Normál 3 33" xfId="4896"/>
    <cellStyle name="Normal 3 34" xfId="5734"/>
    <cellStyle name="Normál 3 34" xfId="4928"/>
    <cellStyle name="Normal 3 35" xfId="5776"/>
    <cellStyle name="Normál 3 35" xfId="4949"/>
    <cellStyle name="Normal 3 36" xfId="5060"/>
    <cellStyle name="Normál 3 36" xfId="5025"/>
    <cellStyle name="Normal 3 37" xfId="5861"/>
    <cellStyle name="Normál 3 37" xfId="5340"/>
    <cellStyle name="Normal 3 38" xfId="5877"/>
    <cellStyle name="Normál 3 38" xfId="5650"/>
    <cellStyle name="Normal 3 39" xfId="5916"/>
    <cellStyle name="Normál 3 39" xfId="5620"/>
    <cellStyle name="Normal 3 4" xfId="2059"/>
    <cellStyle name="Normál 3 4" xfId="1810"/>
    <cellStyle name="Normal 3 4 2" xfId="4460"/>
    <cellStyle name="Normál 3 4 2" xfId="4461"/>
    <cellStyle name="Normal 3 4 3" xfId="4843"/>
    <cellStyle name="Normál 3 4 3" xfId="4844"/>
    <cellStyle name="Normal 3 4 4" xfId="4011"/>
    <cellStyle name="Normál 3 4 4" xfId="4191"/>
    <cellStyle name="Normal 3 4 5" xfId="5004"/>
    <cellStyle name="Normál 3 4 5" xfId="5005"/>
    <cellStyle name="Normal 3 4 6" xfId="4940"/>
    <cellStyle name="Normál 3 4 6" xfId="4970"/>
    <cellStyle name="Normal 3 40" xfId="1159"/>
    <cellStyle name="Normál 3 40" xfId="5652"/>
    <cellStyle name="Normál 3 41" xfId="5618"/>
    <cellStyle name="Normál 3 42" xfId="5775"/>
    <cellStyle name="Normál 3 43" xfId="5735"/>
    <cellStyle name="Normál 3 44" xfId="5773"/>
    <cellStyle name="Normál 3 45" xfId="5733"/>
    <cellStyle name="Normál 3 46" xfId="5777"/>
    <cellStyle name="Normál 3 47" xfId="5047"/>
    <cellStyle name="Normál 3 48" xfId="5843"/>
    <cellStyle name="Normál 3 49" xfId="5886"/>
    <cellStyle name="Normal 3 5" xfId="2045"/>
    <cellStyle name="Normál 3 5" xfId="1811"/>
    <cellStyle name="Normal 3 5 2" xfId="4462"/>
    <cellStyle name="Normál 3 5 2" xfId="4463"/>
    <cellStyle name="Normal 3 5 3" xfId="4845"/>
    <cellStyle name="Normál 3 5 3" xfId="4846"/>
    <cellStyle name="Normal 3 5 4" xfId="4012"/>
    <cellStyle name="Normál 3 5 4" xfId="4015"/>
    <cellStyle name="Normal 3 5 5" xfId="5006"/>
    <cellStyle name="Normál 3 5 5" xfId="5007"/>
    <cellStyle name="Normal 3 5 6" xfId="4939"/>
    <cellStyle name="Normál 3 5 6" xfId="4969"/>
    <cellStyle name="Normál 3 50" xfId="5904"/>
    <cellStyle name="Normál 3 51" xfId="618"/>
    <cellStyle name="Normal 3 6" xfId="2058"/>
    <cellStyle name="Normál 3 6" xfId="1812"/>
    <cellStyle name="Normal 3 6 2" xfId="4464"/>
    <cellStyle name="Normál 3 6 2" xfId="4465"/>
    <cellStyle name="Normal 3 6 3" xfId="4847"/>
    <cellStyle name="Normál 3 6 3" xfId="4848"/>
    <cellStyle name="Normal 3 6 4" xfId="4016"/>
    <cellStyle name="Normál 3 6 4" xfId="4017"/>
    <cellStyle name="Normal 3 6 5" xfId="5008"/>
    <cellStyle name="Normál 3 6 5" xfId="5009"/>
    <cellStyle name="Normal 3 6 6" xfId="4938"/>
    <cellStyle name="Normál 3 6 6" xfId="4968"/>
    <cellStyle name="Normal 3 7" xfId="2046"/>
    <cellStyle name="Normál 3 7" xfId="1813"/>
    <cellStyle name="Normal 3 7 2" xfId="4466"/>
    <cellStyle name="Normál 3 7 2" xfId="4467"/>
    <cellStyle name="Normal 3 7 3" xfId="4849"/>
    <cellStyle name="Normál 3 7 3" xfId="4850"/>
    <cellStyle name="Normal 3 7 4" xfId="4018"/>
    <cellStyle name="Normál 3 7 4" xfId="4019"/>
    <cellStyle name="Normal 3 7 5" xfId="5010"/>
    <cellStyle name="Normál 3 7 5" xfId="5011"/>
    <cellStyle name="Normal 3 7 6" xfId="4937"/>
    <cellStyle name="Normál 3 7 6" xfId="4967"/>
    <cellStyle name="Normal 3 8" xfId="2057"/>
    <cellStyle name="Normál 3 8" xfId="1814"/>
    <cellStyle name="Normal 3 8 2" xfId="4468"/>
    <cellStyle name="Normal 3 8 3" xfId="4851"/>
    <cellStyle name="Normal 3 8 4" xfId="4020"/>
    <cellStyle name="Normal 3 8 5" xfId="5012"/>
    <cellStyle name="Normal 3 8 6" xfId="4936"/>
    <cellStyle name="Normal 3 9" xfId="2570"/>
    <cellStyle name="Normál 3 9" xfId="1806"/>
    <cellStyle name="Normal 3 9 2" xfId="4765"/>
    <cellStyle name="Normal 3_Business_review_template_tables" xfId="4469"/>
    <cellStyle name="Normál 3_CAPEX" xfId="4470"/>
    <cellStyle name="Normal 30" xfId="5832"/>
    <cellStyle name="Normál 30" xfId="1184"/>
    <cellStyle name="Normál 30 2" xfId="1815"/>
    <cellStyle name="Normál 30 3" xfId="2573"/>
    <cellStyle name="Normál 30 4" xfId="3594"/>
    <cellStyle name="Normal 31" xfId="6038"/>
    <cellStyle name="Normál 31" xfId="1185"/>
    <cellStyle name="Normál 31 2" xfId="1816"/>
    <cellStyle name="Normál 31 3" xfId="2574"/>
    <cellStyle name="Normál 32" xfId="1191"/>
    <cellStyle name="Normál 32 2" xfId="1817"/>
    <cellStyle name="Normál 32 3" xfId="2575"/>
    <cellStyle name="Normál 32 4" xfId="3596"/>
    <cellStyle name="Normal 33" xfId="5925"/>
    <cellStyle name="Normál 33" xfId="1186"/>
    <cellStyle name="Normál 33 2" xfId="1818"/>
    <cellStyle name="Normál 33 3" xfId="2576"/>
    <cellStyle name="Normal 34" xfId="5924"/>
    <cellStyle name="Normál 34" xfId="1190"/>
    <cellStyle name="Normál 34 2" xfId="1819"/>
    <cellStyle name="Normál 34 3" xfId="2577"/>
    <cellStyle name="Normál 34 4" xfId="3595"/>
    <cellStyle name="Normál 35" xfId="1187"/>
    <cellStyle name="Normál 35 2" xfId="1820"/>
    <cellStyle name="Normál 35 3" xfId="2578"/>
    <cellStyle name="Normál 36" xfId="1188"/>
    <cellStyle name="Normál 36 2" xfId="1821"/>
    <cellStyle name="Normál 36 3" xfId="2579"/>
    <cellStyle name="Normál 37" xfId="1193"/>
    <cellStyle name="Normál 37 2" xfId="1822"/>
    <cellStyle name="Normál 37 3" xfId="2580"/>
    <cellStyle name="Normál 38" xfId="1823"/>
    <cellStyle name="Normál 38 2" xfId="2581"/>
    <cellStyle name="Normál 39" xfId="1824"/>
    <cellStyle name="Normál 39 2" xfId="2582"/>
    <cellStyle name="Normal 4" xfId="241"/>
    <cellStyle name="Normál 4" xfId="242"/>
    <cellStyle name="Normal 4 10" xfId="3653"/>
    <cellStyle name="Normál 4 10" xfId="3899"/>
    <cellStyle name="Normal 4 11" xfId="3706"/>
    <cellStyle name="Normál 4 11" xfId="3880"/>
    <cellStyle name="Normal 4 12" xfId="4022"/>
    <cellStyle name="Normál 4 12" xfId="3889"/>
    <cellStyle name="Normal 4 13" xfId="4148"/>
    <cellStyle name="Normál 4 13" xfId="4145"/>
    <cellStyle name="Normal 4 14" xfId="4911"/>
    <cellStyle name="Normál 4 14" xfId="4165"/>
    <cellStyle name="Normal 4 15" xfId="4894"/>
    <cellStyle name="Normál 4 15" xfId="4514"/>
    <cellStyle name="Normal 4 16" xfId="5342"/>
    <cellStyle name="Normál 4 16" xfId="4446"/>
    <cellStyle name="Normal 4 17" xfId="5653"/>
    <cellStyle name="Normál 4 17" xfId="4866"/>
    <cellStyle name="Normal 4 18" xfId="5617"/>
    <cellStyle name="Normál 4 18" xfId="4036"/>
    <cellStyle name="Normal 4 19" xfId="5655"/>
    <cellStyle name="Normál 4 19" xfId="4912"/>
    <cellStyle name="Normal 4 2" xfId="3199"/>
    <cellStyle name="Normál 4 2" xfId="243"/>
    <cellStyle name="Normál 4 2 10" xfId="5613"/>
    <cellStyle name="Normál 4 2 11" xfId="5049"/>
    <cellStyle name="Normál 4 2 12" xfId="620"/>
    <cellStyle name="Normal 4 2 2" xfId="4473"/>
    <cellStyle name="Normál 4 2 2" xfId="953"/>
    <cellStyle name="Normál 4 2 2 2" xfId="3200"/>
    <cellStyle name="Normál 4 2 2 3" xfId="5345"/>
    <cellStyle name="Normal 4 2 3" xfId="4852"/>
    <cellStyle name="Normál 4 2 3" xfId="2583"/>
    <cellStyle name="Normál 4 2 3 2" xfId="5035"/>
    <cellStyle name="Normal 4 2 4" xfId="4034"/>
    <cellStyle name="Normál 4 2 4" xfId="4186"/>
    <cellStyle name="Normal 4 2 5" xfId="5013"/>
    <cellStyle name="Normál 4 2 5" xfId="4061"/>
    <cellStyle name="Normal 4 2 6" xfId="4966"/>
    <cellStyle name="Normál 4 2 6" xfId="4913"/>
    <cellStyle name="Normál 4 2 7" xfId="4892"/>
    <cellStyle name="Normál 4 2 8" xfId="5344"/>
    <cellStyle name="Normál 4 2 9" xfId="5657"/>
    <cellStyle name="Normal 4 20" xfId="5615"/>
    <cellStyle name="Normál 4 20" xfId="4893"/>
    <cellStyle name="Normal 4 21" xfId="5778"/>
    <cellStyle name="Normál 4 21" xfId="4950"/>
    <cellStyle name="Normal 4 22" xfId="5732"/>
    <cellStyle name="Normál 4 22" xfId="5024"/>
    <cellStyle name="Normal 4 23" xfId="5780"/>
    <cellStyle name="Normál 4 23" xfId="5343"/>
    <cellStyle name="Normal 4 24" xfId="5730"/>
    <cellStyle name="Normál 4 24" xfId="5654"/>
    <cellStyle name="Normal 4 25" xfId="5782"/>
    <cellStyle name="Normál 4 25" xfId="5616"/>
    <cellStyle name="Normal 4 26" xfId="5061"/>
    <cellStyle name="Normál 4 26" xfId="5656"/>
    <cellStyle name="Normal 4 27" xfId="5862"/>
    <cellStyle name="Normál 4 27" xfId="5614"/>
    <cellStyle name="Normal 4 28" xfId="5876"/>
    <cellStyle name="Normál 4 28" xfId="5779"/>
    <cellStyle name="Normal 4 29" xfId="5917"/>
    <cellStyle name="Normál 4 29" xfId="5731"/>
    <cellStyle name="Normal 4 3" xfId="3002"/>
    <cellStyle name="Normál 4 3" xfId="952"/>
    <cellStyle name="Normál 4 3 2" xfId="1391"/>
    <cellStyle name="Normál 4 3 3" xfId="5346"/>
    <cellStyle name="Normal 4 30" xfId="1825"/>
    <cellStyle name="Normál 4 30" xfId="5781"/>
    <cellStyle name="Normál 4 31" xfId="5729"/>
    <cellStyle name="Normál 4 32" xfId="5783"/>
    <cellStyle name="Normál 4 33" xfId="5048"/>
    <cellStyle name="Normál 4 34" xfId="5844"/>
    <cellStyle name="Normál 4 35" xfId="5885"/>
    <cellStyle name="Normál 4 36" xfId="5905"/>
    <cellStyle name="Normál 4 37" xfId="619"/>
    <cellStyle name="Normal 4 4" xfId="3132"/>
    <cellStyle name="Normál 4 4" xfId="2186"/>
    <cellStyle name="Normal 4 5" xfId="3126"/>
    <cellStyle name="Normál 4 5" xfId="3001"/>
    <cellStyle name="Normal 4 6" xfId="3523"/>
    <cellStyle name="Normál 4 6" xfId="3133"/>
    <cellStyle name="Normal 4 7" xfId="3516"/>
    <cellStyle name="Normál 4 7" xfId="3553"/>
    <cellStyle name="Normal 4 8" xfId="3526"/>
    <cellStyle name="Normál 4 8" xfId="3642"/>
    <cellStyle name="Normal 4 9" xfId="3564"/>
    <cellStyle name="Normál 4 9" xfId="3694"/>
    <cellStyle name="Normal 4_Business_review_template_tables" xfId="4474"/>
    <cellStyle name="Normál 40" xfId="1826"/>
    <cellStyle name="Normál 40 2" xfId="2584"/>
    <cellStyle name="Normál 41" xfId="1827"/>
    <cellStyle name="Normál 41 2" xfId="2585"/>
    <cellStyle name="Normál 42" xfId="1828"/>
    <cellStyle name="Normál 42 2" xfId="2586"/>
    <cellStyle name="Normál 43" xfId="1829"/>
    <cellStyle name="Normál 43 2" xfId="2587"/>
    <cellStyle name="Normál 43 2 2" xfId="4475"/>
    <cellStyle name="Normál 43_2012vs plan_ Graf i faktori_SKRAĆENO" xfId="4476"/>
    <cellStyle name="Normál 44" xfId="1830"/>
    <cellStyle name="Normál 44 2" xfId="2588"/>
    <cellStyle name="Normál 45" xfId="1831"/>
    <cellStyle name="Normál 45 2" xfId="2589"/>
    <cellStyle name="Normál 46" xfId="1832"/>
    <cellStyle name="Normál 46 2" xfId="2590"/>
    <cellStyle name="Normál 47" xfId="1833"/>
    <cellStyle name="Normál 47 2" xfId="2591"/>
    <cellStyle name="Normál 48" xfId="1834"/>
    <cellStyle name="Normál 48 2" xfId="2593"/>
    <cellStyle name="Normál 48 3" xfId="2592"/>
    <cellStyle name="Normál 49" xfId="1835"/>
    <cellStyle name="Normál 49 2" xfId="2594"/>
    <cellStyle name="Normal 5" xfId="244"/>
    <cellStyle name="Normál 5" xfId="245"/>
    <cellStyle name="Normal 5 10" xfId="3654"/>
    <cellStyle name="Normál 5 10" xfId="5014"/>
    <cellStyle name="Normal 5 11" xfId="3707"/>
    <cellStyle name="Normál 5 11" xfId="4965"/>
    <cellStyle name="Normal 5 12" xfId="4021"/>
    <cellStyle name="Normal 5 13" xfId="4875"/>
    <cellStyle name="Normal 5 14" xfId="4914"/>
    <cellStyle name="Normal 5 15" xfId="4883"/>
    <cellStyle name="Normal 5 16" xfId="5347"/>
    <cellStyle name="Normal 5 17" xfId="5658"/>
    <cellStyle name="Normal 5 18" xfId="5612"/>
    <cellStyle name="Normal 5 19" xfId="5659"/>
    <cellStyle name="Normal 5 2" xfId="3202"/>
    <cellStyle name="Normál 5 2" xfId="246"/>
    <cellStyle name="Normál 5 2 2" xfId="247"/>
    <cellStyle name="Normál 5 2 3" xfId="621"/>
    <cellStyle name="Normál 5 2 4" xfId="2596"/>
    <cellStyle name="Normál 5 2_Flash Gas_PP_Q1_2013 -Mol_final" xfId="3207"/>
    <cellStyle name="Normal 5 20" xfId="5611"/>
    <cellStyle name="Normal 5 21" xfId="5784"/>
    <cellStyle name="Normal 5 22" xfId="5728"/>
    <cellStyle name="Normal 5 23" xfId="5785"/>
    <cellStyle name="Normal 5 24" xfId="5727"/>
    <cellStyle name="Normal 5 25" xfId="5786"/>
    <cellStyle name="Normal 5 26" xfId="5062"/>
    <cellStyle name="Normal 5 27" xfId="5863"/>
    <cellStyle name="Normal 5 28" xfId="5875"/>
    <cellStyle name="Normal 5 29" xfId="5918"/>
    <cellStyle name="Normal 5 3" xfId="2999"/>
    <cellStyle name="Normál 5 3" xfId="1837"/>
    <cellStyle name="Normál 5 3 2" xfId="2597"/>
    <cellStyle name="Normal 5 30" xfId="1836"/>
    <cellStyle name="Normal 5 4" xfId="3134"/>
    <cellStyle name="Normál 5 4" xfId="2185"/>
    <cellStyle name="Normal 5 5" xfId="3125"/>
    <cellStyle name="Normál 5 5" xfId="2595"/>
    <cellStyle name="Normal 5 6" xfId="3524"/>
    <cellStyle name="Normál 5 6" xfId="4146"/>
    <cellStyle name="Normal 5 7" xfId="3515"/>
    <cellStyle name="Normál 5 7" xfId="4477"/>
    <cellStyle name="Normal 5 8" xfId="3527"/>
    <cellStyle name="Normál 5 8" xfId="4853"/>
    <cellStyle name="Normal 5 9" xfId="3565"/>
    <cellStyle name="Normál 5 9" xfId="4037"/>
    <cellStyle name="Normál 5_5_Petchem_newTables_2nd_round" xfId="248"/>
    <cellStyle name="Normal 5_Business_review_template_tables" xfId="4478"/>
    <cellStyle name="Normál 50" xfId="1838"/>
    <cellStyle name="Normál 50 2" xfId="2598"/>
    <cellStyle name="Normál 51" xfId="1839"/>
    <cellStyle name="Normál 51 2" xfId="2600"/>
    <cellStyle name="Normál 51 3" xfId="2599"/>
    <cellStyle name="Normál 52" xfId="1840"/>
    <cellStyle name="Normál 52 2" xfId="2602"/>
    <cellStyle name="Normál 52 3" xfId="2601"/>
    <cellStyle name="Normál 53" xfId="1841"/>
    <cellStyle name="Normál 53 2" xfId="2604"/>
    <cellStyle name="Normál 53 3" xfId="2603"/>
    <cellStyle name="Normál 54" xfId="1842"/>
    <cellStyle name="Normál 54 2" xfId="2606"/>
    <cellStyle name="Normál 54 3" xfId="2605"/>
    <cellStyle name="Normál 55" xfId="1843"/>
    <cellStyle name="Normál 55 2" xfId="2607"/>
    <cellStyle name="Normál 56" xfId="1634"/>
    <cellStyle name="Normál 56 2" xfId="2609"/>
    <cellStyle name="Normál 56 3" xfId="2608"/>
    <cellStyle name="Normál 57" xfId="1996"/>
    <cellStyle name="Normál 57 2" xfId="2611"/>
    <cellStyle name="Normál 57 3" xfId="2610"/>
    <cellStyle name="Normál 58" xfId="2280"/>
    <cellStyle name="Normál 59" xfId="2282"/>
    <cellStyle name="Normál 59 2" xfId="2612"/>
    <cellStyle name="Normal 6" xfId="249"/>
    <cellStyle name="Normál 6" xfId="250"/>
    <cellStyle name="Normal 6 10" xfId="4955"/>
    <cellStyle name="Normál 6 10" xfId="3695"/>
    <cellStyle name="Normal 6 11" xfId="3209"/>
    <cellStyle name="Normál 6 11" xfId="4149"/>
    <cellStyle name="Normál 6 12" xfId="5032"/>
    <cellStyle name="Normál 6 13" xfId="5348"/>
    <cellStyle name="Normál 6 14" xfId="5660"/>
    <cellStyle name="Normál 6 15" xfId="5610"/>
    <cellStyle name="Normál 6 16" xfId="5662"/>
    <cellStyle name="Normál 6 17" xfId="5608"/>
    <cellStyle name="Normál 6 18" xfId="5787"/>
    <cellStyle name="Normál 6 19" xfId="5726"/>
    <cellStyle name="Normal 6 2" xfId="3123"/>
    <cellStyle name="Normál 6 2" xfId="623"/>
    <cellStyle name="Normál 6 2 10" xfId="5663"/>
    <cellStyle name="Normál 6 2 11" xfId="5051"/>
    <cellStyle name="Normal 6 2 2" xfId="4479"/>
    <cellStyle name="Normál 6 2 2" xfId="955"/>
    <cellStyle name="Normal 6 2 3" xfId="4854"/>
    <cellStyle name="Normál 6 2 3" xfId="4457"/>
    <cellStyle name="Normal 6 2 4" xfId="4147"/>
    <cellStyle name="Normál 6 2 4" xfId="4207"/>
    <cellStyle name="Normal 6 2 5" xfId="5015"/>
    <cellStyle name="Normál 6 2 5" xfId="4915"/>
    <cellStyle name="Normal 6 2 6" xfId="4964"/>
    <cellStyle name="Normál 6 2 6" xfId="4891"/>
    <cellStyle name="Normál 6 2 7" xfId="5349"/>
    <cellStyle name="Normál 6 2 8" xfId="5661"/>
    <cellStyle name="Normál 6 2 9" xfId="5609"/>
    <cellStyle name="Normál 6 20" xfId="5788"/>
    <cellStyle name="Normál 6 21" xfId="5725"/>
    <cellStyle name="Normál 6 22" xfId="5789"/>
    <cellStyle name="Normál 6 23" xfId="5050"/>
    <cellStyle name="Normál 6 24" xfId="5845"/>
    <cellStyle name="Normál 6 25" xfId="5884"/>
    <cellStyle name="Normál 6 26" xfId="5906"/>
    <cellStyle name="Normál 6 27" xfId="622"/>
    <cellStyle name="Normal 6 3" xfId="3525"/>
    <cellStyle name="Normál 6 3" xfId="954"/>
    <cellStyle name="Normal 6 3 2" xfId="4480"/>
    <cellStyle name="Normal 6 3 3" xfId="4855"/>
    <cellStyle name="Normal 6 3 4" xfId="4039"/>
    <cellStyle name="Normal 6 3 5" xfId="5016"/>
    <cellStyle name="Normal 6 3 6" xfId="4963"/>
    <cellStyle name="Normal 6 4" xfId="3514"/>
    <cellStyle name="Normál 6 4" xfId="2184"/>
    <cellStyle name="Normal 6 4 2" xfId="4481"/>
    <cellStyle name="Normal 6 4 3" xfId="4856"/>
    <cellStyle name="Normal 6 4 4" xfId="4040"/>
    <cellStyle name="Normal 6 4 5" xfId="5017"/>
    <cellStyle name="Normal 6 4 6" xfId="4935"/>
    <cellStyle name="Normal 6 5" xfId="3528"/>
    <cellStyle name="Normál 6 5" xfId="2613"/>
    <cellStyle name="Normal 6 6" xfId="4205"/>
    <cellStyle name="Normál 6 6" xfId="3554"/>
    <cellStyle name="Normal 6 7" xfId="4138"/>
    <cellStyle name="Normál 6 7" xfId="3576"/>
    <cellStyle name="Normal 6 8" xfId="4170"/>
    <cellStyle name="Normál 6 8" xfId="3614"/>
    <cellStyle name="Normal 6 9" xfId="4932"/>
    <cellStyle name="Normál 6 9" xfId="3643"/>
    <cellStyle name="Normal 6_Grafovi_slide 1" xfId="4482"/>
    <cellStyle name="Normál 60" xfId="2288"/>
    <cellStyle name="Normál 60 2" xfId="2614"/>
    <cellStyle name="Normál 61" xfId="2289"/>
    <cellStyle name="Normál 61 2" xfId="2615"/>
    <cellStyle name="Normál 62" xfId="2300"/>
    <cellStyle name="Normál 62 2" xfId="4150"/>
    <cellStyle name="Normál 63" xfId="2187"/>
    <cellStyle name="Normál 63 2" xfId="4151"/>
    <cellStyle name="Normál 64" xfId="2303"/>
    <cellStyle name="Normál 64 2" xfId="4152"/>
    <cellStyle name="Normál 65" xfId="2196"/>
    <cellStyle name="Normál 66" xfId="2349"/>
    <cellStyle name="Normál 67" xfId="2868"/>
    <cellStyle name="Normál 67 2" xfId="3617"/>
    <cellStyle name="Normál 68" xfId="2788"/>
    <cellStyle name="Normál 68 2" xfId="3615"/>
    <cellStyle name="Normál 69" xfId="2864"/>
    <cellStyle name="Normál 69 2" xfId="3616"/>
    <cellStyle name="Normal 7" xfId="3212"/>
    <cellStyle name="Normál 7" xfId="251"/>
    <cellStyle name="Normal 7 10" xfId="5724"/>
    <cellStyle name="Normál 7 10" xfId="4483"/>
    <cellStyle name="Normal 7 11" xfId="5791"/>
    <cellStyle name="Normál 7 11" xfId="4172"/>
    <cellStyle name="Normal 7 12" xfId="5723"/>
    <cellStyle name="Normál 7 12" xfId="5351"/>
    <cellStyle name="Normal 7 13" xfId="5793"/>
    <cellStyle name="Normál 7 13" xfId="5792"/>
    <cellStyle name="Normal 7 14" xfId="5978"/>
    <cellStyle name="Normál 7 14" xfId="5722"/>
    <cellStyle name="Normal 7 15" xfId="5983"/>
    <cellStyle name="Normál 7 15" xfId="5794"/>
    <cellStyle name="Normal 7 16" xfId="5988"/>
    <cellStyle name="Normál 7 16" xfId="5846"/>
    <cellStyle name="Normal 7 17" xfId="5993"/>
    <cellStyle name="Normál 7 17" xfId="5883"/>
    <cellStyle name="Normal 7 18" xfId="5998"/>
    <cellStyle name="Normál 7 18" xfId="5907"/>
    <cellStyle name="Normal 7 19" xfId="6003"/>
    <cellStyle name="Normál 7 19" xfId="624"/>
    <cellStyle name="Normal 7 2" xfId="3680"/>
    <cellStyle name="Normál 7 2" xfId="625"/>
    <cellStyle name="Normal 7 20" xfId="6008"/>
    <cellStyle name="Normal 7 21" xfId="6013"/>
    <cellStyle name="Normal 7 22" xfId="6018"/>
    <cellStyle name="Normal 7 23" xfId="6023"/>
    <cellStyle name="Normal 7 24" xfId="6028"/>
    <cellStyle name="Normal 7 25" xfId="6033"/>
    <cellStyle name="Normal 7 3" xfId="3659"/>
    <cellStyle name="Normál 7 3" xfId="1844"/>
    <cellStyle name="Normál 7 3 2" xfId="3678"/>
    <cellStyle name="Normál 7 3 3" xfId="5352"/>
    <cellStyle name="Normal 7 4" xfId="5350"/>
    <cellStyle name="Normál 7 4" xfId="2183"/>
    <cellStyle name="Normal 7 5" xfId="5664"/>
    <cellStyle name="Normál 7 5" xfId="3696"/>
    <cellStyle name="Normal 7 6" xfId="5607"/>
    <cellStyle name="Normál 7 6" xfId="3907"/>
    <cellStyle name="Normal 7 7" xfId="5665"/>
    <cellStyle name="Normál 7 7" xfId="3870"/>
    <cellStyle name="Normal 7 8" xfId="5606"/>
    <cellStyle name="Normál 7 8" xfId="3897"/>
    <cellStyle name="Normal 7 9" xfId="5790"/>
    <cellStyle name="Normál 7 9" xfId="4153"/>
    <cellStyle name="Normál 70" xfId="2874"/>
    <cellStyle name="Normál 70 2" xfId="3618"/>
    <cellStyle name="Normál 71" xfId="2876"/>
    <cellStyle name="Normál 72" xfId="3478"/>
    <cellStyle name="Normál 73" xfId="3489"/>
    <cellStyle name="Normál 74" xfId="3505"/>
    <cellStyle name="Normál 74 2" xfId="3629"/>
    <cellStyle name="Normál 75" xfId="3484"/>
    <cellStyle name="Normál 75 2" xfId="3628"/>
    <cellStyle name="Normál 76" xfId="3539"/>
    <cellStyle name="Normál 76 2" xfId="3630"/>
    <cellStyle name="Normál 77" xfId="3540"/>
    <cellStyle name="Normál 77 2" xfId="3631"/>
    <cellStyle name="Normál 78" xfId="3542"/>
    <cellStyle name="Normál 79" xfId="3632"/>
    <cellStyle name="Normal 8" xfId="3215"/>
    <cellStyle name="Normál 8" xfId="252"/>
    <cellStyle name="Normal 8 10" xfId="4798"/>
    <cellStyle name="Normál 8 10" xfId="626"/>
    <cellStyle name="Normal 8 11" xfId="4800"/>
    <cellStyle name="Normal 8 12" xfId="4799"/>
    <cellStyle name="Normal 8 13" xfId="4134"/>
    <cellStyle name="Normal 8 14" xfId="4354"/>
    <cellStyle name="Normal 8 15" xfId="4863"/>
    <cellStyle name="Normal 8 16" xfId="4959"/>
    <cellStyle name="Normal 8 17" xfId="5023"/>
    <cellStyle name="Normal 8 18" xfId="5353"/>
    <cellStyle name="Normal 8 19" xfId="5666"/>
    <cellStyle name="Normal 8 2" xfId="3665"/>
    <cellStyle name="Normál 8 2" xfId="1845"/>
    <cellStyle name="Normal 8 2 2" xfId="4788"/>
    <cellStyle name="Normal 8 20" xfId="5605"/>
    <cellStyle name="Normal 8 21" xfId="5667"/>
    <cellStyle name="Normal 8 22" xfId="5604"/>
    <cellStyle name="Normal 8 23" xfId="5795"/>
    <cellStyle name="Normal 8 24" xfId="5721"/>
    <cellStyle name="Normal 8 25" xfId="5796"/>
    <cellStyle name="Normal 8 26" xfId="5720"/>
    <cellStyle name="Normal 8 27" xfId="5797"/>
    <cellStyle name="Normal 8 28" xfId="5980"/>
    <cellStyle name="Normal 8 29" xfId="5985"/>
    <cellStyle name="Normal 8 3" xfId="3662"/>
    <cellStyle name="Normál 8 3" xfId="2181"/>
    <cellStyle name="Normal 8 3 2" xfId="4808"/>
    <cellStyle name="Normal 8 30" xfId="5990"/>
    <cellStyle name="Normal 8 31" xfId="5995"/>
    <cellStyle name="Normal 8 32" xfId="6000"/>
    <cellStyle name="Normal 8 33" xfId="6005"/>
    <cellStyle name="Normal 8 34" xfId="6010"/>
    <cellStyle name="Normal 8 35" xfId="6015"/>
    <cellStyle name="Normal 8 36" xfId="6020"/>
    <cellStyle name="Normal 8 37" xfId="6025"/>
    <cellStyle name="Normal 8 38" xfId="6030"/>
    <cellStyle name="Normal 8 39" xfId="6035"/>
    <cellStyle name="Normal 8 4" xfId="4778"/>
    <cellStyle name="Normál 8 4" xfId="4154"/>
    <cellStyle name="Normal 8 5" xfId="4811"/>
    <cellStyle name="Normál 8 5" xfId="4484"/>
    <cellStyle name="Normal 8 6" xfId="4792"/>
    <cellStyle name="Normál 8 6" xfId="4857"/>
    <cellStyle name="Normal 8 7" xfId="4805"/>
    <cellStyle name="Normál 8 7" xfId="4042"/>
    <cellStyle name="Normal 8 8" xfId="4796"/>
    <cellStyle name="Normál 8 8" xfId="5018"/>
    <cellStyle name="Normal 8 9" xfId="4781"/>
    <cellStyle name="Normál 8 9" xfId="4934"/>
    <cellStyle name="Normal 8_MR_Upstream 3-2013" xfId="4485"/>
    <cellStyle name="Normál 80" xfId="3684"/>
    <cellStyle name="Normál 81" xfId="3711"/>
    <cellStyle name="Normál 82" xfId="4059"/>
    <cellStyle name="Normál 83" xfId="4064"/>
    <cellStyle name="Normál 84" xfId="4072"/>
    <cellStyle name="Normál 85" xfId="4208"/>
    <cellStyle name="Normál 85 2" xfId="5354"/>
    <cellStyle name="Normál 86" xfId="4135"/>
    <cellStyle name="Normál 86 2" xfId="5355"/>
    <cellStyle name="Normál 87" xfId="4876"/>
    <cellStyle name="Normál 87 2" xfId="5356"/>
    <cellStyle name="Normál 88" xfId="4864"/>
    <cellStyle name="Normál 89" xfId="4209"/>
    <cellStyle name="Normal 9" xfId="3217"/>
    <cellStyle name="Normál 9" xfId="253"/>
    <cellStyle name="Normal 9 10" xfId="4794"/>
    <cellStyle name="Normal 9 11" xfId="4787"/>
    <cellStyle name="Normal 9 12" xfId="4782"/>
    <cellStyle name="Normal 9 13" xfId="4123"/>
    <cellStyle name="Normal 9 14" xfId="4334"/>
    <cellStyle name="Normal 9 15" xfId="4860"/>
    <cellStyle name="Normal 9 16" xfId="4961"/>
    <cellStyle name="Normal 9 17" xfId="5021"/>
    <cellStyle name="Normal 9 18" xfId="5357"/>
    <cellStyle name="Normal 9 19" xfId="5668"/>
    <cellStyle name="Normal 9 2" xfId="3663"/>
    <cellStyle name="Normál 9 2" xfId="1846"/>
    <cellStyle name="Normal 9 2 2" xfId="4790"/>
    <cellStyle name="Normal 9 20" xfId="5603"/>
    <cellStyle name="Normal 9 21" xfId="5669"/>
    <cellStyle name="Normal 9 22" xfId="5602"/>
    <cellStyle name="Normal 9 23" xfId="5798"/>
    <cellStyle name="Normal 9 24" xfId="5719"/>
    <cellStyle name="Normal 9 25" xfId="5799"/>
    <cellStyle name="Normal 9 26" xfId="5718"/>
    <cellStyle name="Normal 9 27" xfId="5800"/>
    <cellStyle name="Normal 9 28" xfId="5981"/>
    <cellStyle name="Normal 9 29" xfId="5986"/>
    <cellStyle name="Normal 9 3" xfId="3661"/>
    <cellStyle name="Normál 9 3" xfId="2180"/>
    <cellStyle name="Normal 9 3 2" xfId="4806"/>
    <cellStyle name="Normal 9 30" xfId="5991"/>
    <cellStyle name="Normal 9 31" xfId="5996"/>
    <cellStyle name="Normal 9 32" xfId="6001"/>
    <cellStyle name="Normal 9 33" xfId="6006"/>
    <cellStyle name="Normal 9 34" xfId="6011"/>
    <cellStyle name="Normal 9 35" xfId="6016"/>
    <cellStyle name="Normal 9 36" xfId="6021"/>
    <cellStyle name="Normal 9 37" xfId="6026"/>
    <cellStyle name="Normal 9 38" xfId="6031"/>
    <cellStyle name="Normal 9 39" xfId="6036"/>
    <cellStyle name="Normal 9 4" xfId="4795"/>
    <cellStyle name="Normál 9 4" xfId="4155"/>
    <cellStyle name="Normal 9 5" xfId="4802"/>
    <cellStyle name="Normál 9 5" xfId="4486"/>
    <cellStyle name="Normal 9 6" xfId="4780"/>
    <cellStyle name="Normál 9 6" xfId="4858"/>
    <cellStyle name="Normal 9 7" xfId="4801"/>
    <cellStyle name="Normál 9 7" xfId="4189"/>
    <cellStyle name="Normal 9 8" xfId="4785"/>
    <cellStyle name="Normál 9 8" xfId="5019"/>
    <cellStyle name="Normal 9 9" xfId="4809"/>
    <cellStyle name="Normál 9 9" xfId="4933"/>
    <cellStyle name="Normal 9_MR_Upstream 3-2013" xfId="4487"/>
    <cellStyle name="Normál 90" xfId="4881"/>
    <cellStyle name="Normál 91" xfId="4924"/>
    <cellStyle name="Normál 92" xfId="4925"/>
    <cellStyle name="Normál 93" xfId="4926"/>
    <cellStyle name="Normál 93 2" xfId="5358"/>
    <cellStyle name="Normál 94" xfId="4958"/>
    <cellStyle name="Normál 94 2" xfId="5359"/>
    <cellStyle name="Normál 95" xfId="5037"/>
    <cellStyle name="Normál 96" xfId="5833"/>
    <cellStyle name="Normál 97" xfId="5892"/>
    <cellStyle name="Normál 98" xfId="5894"/>
    <cellStyle name="Normál 99" xfId="443"/>
    <cellStyle name="Normalblanc" xfId="254"/>
    <cellStyle name="Normalblanc 2" xfId="956"/>
    <cellStyle name="Normalblanc 3" xfId="3121"/>
    <cellStyle name="Normalblanc 4" xfId="5360"/>
    <cellStyle name="Normalblanc 5" xfId="627"/>
    <cellStyle name="Normale 6" xfId="3120"/>
    <cellStyle name="Normale 6 2" xfId="4488"/>
    <cellStyle name="Normale_BP_REV2_for RP(Jan-May)bis" xfId="4489"/>
    <cellStyle name="normálne_Book2_V2" xfId="1847"/>
    <cellStyle name="normální_all KPIs" xfId="1161"/>
    <cellStyle name="normalniExp" xfId="255"/>
    <cellStyle name="normalniExp 2" xfId="957"/>
    <cellStyle name="normalniExp 3" xfId="3118"/>
    <cellStyle name="normalniExp 4" xfId="5361"/>
    <cellStyle name="normalniExp 5" xfId="628"/>
    <cellStyle name="Normalno 2" xfId="4490"/>
    <cellStyle name="Normalny_Arkusz1" xfId="1162"/>
    <cellStyle name="normбlnм_laroux" xfId="1848"/>
    <cellStyle name="Nota" xfId="1849"/>
    <cellStyle name="Nota 2" xfId="1850"/>
    <cellStyle name="Nota 3" xfId="1851"/>
    <cellStyle name="Nota 4" xfId="4491"/>
    <cellStyle name="Nota_Grafovi_slide 1" xfId="4494"/>
    <cellStyle name="Note 10" xfId="2166"/>
    <cellStyle name="Note 11" xfId="2256"/>
    <cellStyle name="Note 12" xfId="629"/>
    <cellStyle name="Note 2" xfId="256"/>
    <cellStyle name="Note 2 2" xfId="631"/>
    <cellStyle name="Note 2 2 2" xfId="960"/>
    <cellStyle name="Note 2 2 2 2" xfId="4495"/>
    <cellStyle name="Note 2 2 3" xfId="4496"/>
    <cellStyle name="Note 2 2 4" xfId="5363"/>
    <cellStyle name="Note 2 2_Bottom Up plan 2013- 2015 tablice 1 i 2_verzija3" xfId="4497"/>
    <cellStyle name="Note 2 3" xfId="959"/>
    <cellStyle name="Note 2 3 2" xfId="4498"/>
    <cellStyle name="Note 2 4" xfId="2165"/>
    <cellStyle name="Note 2 4 2" xfId="4499"/>
    <cellStyle name="Note 2 5" xfId="3117"/>
    <cellStyle name="Note 2 6" xfId="5362"/>
    <cellStyle name="Note 2 7" xfId="630"/>
    <cellStyle name="Note 2_Bottom Up plan 2013- 2015 tablice 1 i 2_verzija3" xfId="4500"/>
    <cellStyle name="Note 3" xfId="958"/>
    <cellStyle name="Note 3 2" xfId="1852"/>
    <cellStyle name="Note 3 2 2" xfId="4501"/>
    <cellStyle name="Note 3 3" xfId="2164"/>
    <cellStyle name="Note 3 3 2" xfId="4502"/>
    <cellStyle name="Note 3 4" xfId="3116"/>
    <cellStyle name="Note 3 5" xfId="5364"/>
    <cellStyle name="Note 4" xfId="2163"/>
    <cellStyle name="Note 4 2" xfId="3227"/>
    <cellStyle name="Note 4 2 2" xfId="4504"/>
    <cellStyle name="Note 4 3" xfId="4503"/>
    <cellStyle name="Note 4 4" xfId="5365"/>
    <cellStyle name="Note 5" xfId="2162"/>
    <cellStyle name="Note 5 2" xfId="2617"/>
    <cellStyle name="Note 5 2 2" xfId="4506"/>
    <cellStyle name="Note 5 3" xfId="2616"/>
    <cellStyle name="Note 5 4" xfId="4505"/>
    <cellStyle name="Note 6" xfId="2161"/>
    <cellStyle name="Note 6 2" xfId="4508"/>
    <cellStyle name="Note 6 3" xfId="4507"/>
    <cellStyle name="Note 7" xfId="2160"/>
    <cellStyle name="Note 7 2" xfId="4509"/>
    <cellStyle name="Note 8" xfId="2159"/>
    <cellStyle name="Note 8 2" xfId="4510"/>
    <cellStyle name="Note 9" xfId="2158"/>
    <cellStyle name="Note 9 2" xfId="4511"/>
    <cellStyle name="Notitie" xfId="257"/>
    <cellStyle name="Notitie 2" xfId="961"/>
    <cellStyle name="Notitie 3" xfId="5366"/>
    <cellStyle name="Notitie 4" xfId="632"/>
    <cellStyle name="Notiz" xfId="1853"/>
    <cellStyle name="NullDataCell" xfId="258"/>
    <cellStyle name="NullDataCell 2" xfId="962"/>
    <cellStyle name="NullDataCell 3" xfId="5367"/>
    <cellStyle name="NullDataCell 4" xfId="633"/>
    <cellStyle name="Number (0)" xfId="1854"/>
    <cellStyle name="Number (0) 2" xfId="1855"/>
    <cellStyle name="Number (0) 2 2" xfId="3115"/>
    <cellStyle name="Number (0) 3" xfId="1856"/>
    <cellStyle name="Number (0) 3 2" xfId="4512"/>
    <cellStyle name="Number (0) 4" xfId="3114"/>
    <cellStyle name="Number (0) 5" xfId="3113"/>
    <cellStyle name="Number (0)_BOTTOM UP 2013-2015 SEPTEMBER (5)" xfId="4513"/>
    <cellStyle name="Number (0.00)" xfId="1857"/>
    <cellStyle name="Number (0.00) 2" xfId="1858"/>
    <cellStyle name="Number (0.00) 2 2" xfId="3107"/>
    <cellStyle name="Number (0.00) 2 3" xfId="3108"/>
    <cellStyle name="Number (0.00) 3" xfId="1859"/>
    <cellStyle name="Number (0.00) 3 2" xfId="3106"/>
    <cellStyle name="Number (0.00) 3 2 2" xfId="4515"/>
    <cellStyle name="Number (0.00) 4" xfId="3102"/>
    <cellStyle name="Number (0.00) 4 2" xfId="4516"/>
    <cellStyle name="Number (0.00) 5" xfId="3101"/>
    <cellStyle name="NumberEng" xfId="1860"/>
    <cellStyle name="NumberEng 2" xfId="1861"/>
    <cellStyle name="NumberEng 3" xfId="4517"/>
    <cellStyle name="NumberEng 4" xfId="4518"/>
    <cellStyle name="NumberEng_2 Graf i faktori_NOVO radno" xfId="4519"/>
    <cellStyle name="Obdobi" xfId="259"/>
    <cellStyle name="období" xfId="260"/>
    <cellStyle name="Obdobi 10" xfId="1474"/>
    <cellStyle name="období 10" xfId="1457"/>
    <cellStyle name="Obdobi 11" xfId="2073"/>
    <cellStyle name="období 11" xfId="2074"/>
    <cellStyle name="Obdobi 12" xfId="1435"/>
    <cellStyle name="období 12" xfId="1434"/>
    <cellStyle name="Obdobi 13" xfId="2075"/>
    <cellStyle name="období 13" xfId="2076"/>
    <cellStyle name="Obdobi 14" xfId="2618"/>
    <cellStyle name="období 14" xfId="2619"/>
    <cellStyle name="Obdobi 15" xfId="3230"/>
    <cellStyle name="období 15" xfId="3231"/>
    <cellStyle name="Obdobi 16" xfId="2961"/>
    <cellStyle name="období 16" xfId="2960"/>
    <cellStyle name="Obdobi 17" xfId="3159"/>
    <cellStyle name="období 17" xfId="3160"/>
    <cellStyle name="Obdobi 18" xfId="3099"/>
    <cellStyle name="období 18" xfId="3098"/>
    <cellStyle name="Obdobi 19" xfId="3532"/>
    <cellStyle name="období 19" xfId="3533"/>
    <cellStyle name="Obdobi 2" xfId="963"/>
    <cellStyle name="období 2" xfId="964"/>
    <cellStyle name="Obdobi 20" xfId="3507"/>
    <cellStyle name="období 20" xfId="3506"/>
    <cellStyle name="Obdobi 21" xfId="3534"/>
    <cellStyle name="období 21" xfId="3535"/>
    <cellStyle name="Obdobi 22" xfId="3555"/>
    <cellStyle name="období 22" xfId="3556"/>
    <cellStyle name="Obdobi 23" xfId="3644"/>
    <cellStyle name="období 23" xfId="3645"/>
    <cellStyle name="Obdobi 24" xfId="3697"/>
    <cellStyle name="období 24" xfId="3698"/>
    <cellStyle name="Obdobi 25" xfId="3919"/>
    <cellStyle name="období 25" xfId="3920"/>
    <cellStyle name="Obdobi 26" xfId="3852"/>
    <cellStyle name="období 26" xfId="3851"/>
    <cellStyle name="Obdobi 27" xfId="3914"/>
    <cellStyle name="období 27" xfId="3915"/>
    <cellStyle name="Obdobi 28" xfId="4157"/>
    <cellStyle name="období 28" xfId="4158"/>
    <cellStyle name="Obdobi 29" xfId="4164"/>
    <cellStyle name="období 29" xfId="4163"/>
    <cellStyle name="Obdobi 3" xfId="1120"/>
    <cellStyle name="období 3" xfId="1121"/>
    <cellStyle name="Obdobi 30" xfId="4493"/>
    <cellStyle name="období 30" xfId="4492"/>
    <cellStyle name="Obdobi 31" xfId="4870"/>
    <cellStyle name="období 31" xfId="4869"/>
    <cellStyle name="Obdobi 32" xfId="4143"/>
    <cellStyle name="období 32" xfId="4861"/>
    <cellStyle name="Obdobi 33" xfId="4290"/>
    <cellStyle name="období 33" xfId="4294"/>
    <cellStyle name="Obdobi 34" xfId="4916"/>
    <cellStyle name="období 34" xfId="4917"/>
    <cellStyle name="Obdobi 35" xfId="4890"/>
    <cellStyle name="období 35" xfId="4889"/>
    <cellStyle name="Obdobi 36" xfId="4951"/>
    <cellStyle name="období 36" xfId="4952"/>
    <cellStyle name="Obdobi 37" xfId="4954"/>
    <cellStyle name="období 37" xfId="4953"/>
    <cellStyle name="Obdobi 38" xfId="5368"/>
    <cellStyle name="období 38" xfId="5369"/>
    <cellStyle name="Obdobi 39" xfId="5672"/>
    <cellStyle name="období 39" xfId="5673"/>
    <cellStyle name="Obdobi 4" xfId="1119"/>
    <cellStyle name="období 4" xfId="1118"/>
    <cellStyle name="Obdobi 40" xfId="5599"/>
    <cellStyle name="období 40" xfId="5598"/>
    <cellStyle name="Obdobi 41" xfId="5674"/>
    <cellStyle name="období 41" xfId="5675"/>
    <cellStyle name="Obdobi 42" xfId="5597"/>
    <cellStyle name="období 42" xfId="5596"/>
    <cellStyle name="Obdobi 43" xfId="5803"/>
    <cellStyle name="období 43" xfId="5804"/>
    <cellStyle name="Obdobi 44" xfId="5714"/>
    <cellStyle name="období 44" xfId="5713"/>
    <cellStyle name="Obdobi 45" xfId="5805"/>
    <cellStyle name="období 45" xfId="5806"/>
    <cellStyle name="Obdobi 46" xfId="5712"/>
    <cellStyle name="období 46" xfId="5711"/>
    <cellStyle name="Obdobi 47" xfId="5807"/>
    <cellStyle name="období 47" xfId="5808"/>
    <cellStyle name="Obdobi 48" xfId="5052"/>
    <cellStyle name="období 48" xfId="5053"/>
    <cellStyle name="Obdobi 49" xfId="5847"/>
    <cellStyle name="období 49" xfId="5848"/>
    <cellStyle name="Obdobi 5" xfId="1163"/>
    <cellStyle name="období 5" xfId="1164"/>
    <cellStyle name="Obdobi 50" xfId="5882"/>
    <cellStyle name="období 50" xfId="5856"/>
    <cellStyle name="Obdobi 51" xfId="5908"/>
    <cellStyle name="období 51" xfId="5909"/>
    <cellStyle name="Obdobi 52" xfId="634"/>
    <cellStyle name="období 52" xfId="635"/>
    <cellStyle name="Obdobi 6" xfId="1165"/>
    <cellStyle name="období 6" xfId="1166"/>
    <cellStyle name="Obdobi 7" xfId="1407"/>
    <cellStyle name="období 7" xfId="1408"/>
    <cellStyle name="Obdobi 8" xfId="1862"/>
    <cellStyle name="období 8" xfId="1863"/>
    <cellStyle name="Obdobi 9" xfId="2070"/>
    <cellStyle name="období 9" xfId="2071"/>
    <cellStyle name="Obdobi_5_Petchem_newTables_2nd_round" xfId="5926"/>
    <cellStyle name="období_5_Petchem_newTables_2nd_round" xfId="5927"/>
    <cellStyle name="Obdobi_5_Petchem_newTables_2nd_round 10" xfId="3646"/>
    <cellStyle name="období_5_Petchem_newTables_2nd_round 10" xfId="3647"/>
    <cellStyle name="Obdobi_5_Petchem_newTables_2nd_round 11" xfId="3699"/>
    <cellStyle name="období_5_Petchem_newTables_2nd_round 11" xfId="3700"/>
    <cellStyle name="Obdobi_5_Petchem_newTables_2nd_round 12" xfId="3921"/>
    <cellStyle name="období_5_Petchem_newTables_2nd_round 12" xfId="3922"/>
    <cellStyle name="Obdobi_5_Petchem_newTables_2nd_round 13" xfId="3850"/>
    <cellStyle name="období_5_Petchem_newTables_2nd_round 13" xfId="3849"/>
    <cellStyle name="Obdobi_5_Petchem_newTables_2nd_round 14" xfId="3916"/>
    <cellStyle name="období_5_Petchem_newTables_2nd_round 14" xfId="3917"/>
    <cellStyle name="Obdobi_5_Petchem_newTables_2nd_round 15" xfId="4144"/>
    <cellStyle name="období_5_Petchem_newTables_2nd_round 15" xfId="4187"/>
    <cellStyle name="Obdobi_5_Petchem_newTables_2nd_round 16" xfId="4175"/>
    <cellStyle name="období_5_Petchem_newTables_2nd_round 16" xfId="4296"/>
    <cellStyle name="Obdobi_5_Petchem_newTables_2nd_round 17" xfId="4918"/>
    <cellStyle name="období_5_Petchem_newTables_2nd_round 17" xfId="4919"/>
    <cellStyle name="Obdobi_5_Petchem_newTables_2nd_round 18" xfId="4888"/>
    <cellStyle name="období_5_Petchem_newTables_2nd_round 18" xfId="4887"/>
    <cellStyle name="Obdobi_5_Petchem_newTables_2nd_round 19" xfId="5370"/>
    <cellStyle name="období_5_Petchem_newTables_2nd_round 19" xfId="5371"/>
    <cellStyle name="Obdobi_5_Petchem_newTables_2nd_round 2" xfId="965"/>
    <cellStyle name="období_5_Petchem_newTables_2nd_round 2" xfId="966"/>
    <cellStyle name="Obdobi_5_Petchem_newTables_2nd_round 20" xfId="5676"/>
    <cellStyle name="období_5_Petchem_newTables_2nd_round 20" xfId="5677"/>
    <cellStyle name="Obdobi_5_Petchem_newTables_2nd_round 21" xfId="5595"/>
    <cellStyle name="období_5_Petchem_newTables_2nd_round 21" xfId="5594"/>
    <cellStyle name="Obdobi_5_Petchem_newTables_2nd_round 22" xfId="5678"/>
    <cellStyle name="období_5_Petchem_newTables_2nd_round 22" xfId="5679"/>
    <cellStyle name="Obdobi_5_Petchem_newTables_2nd_round 23" xfId="5593"/>
    <cellStyle name="období_5_Petchem_newTables_2nd_round 23" xfId="5592"/>
    <cellStyle name="Obdobi_5_Petchem_newTables_2nd_round 24" xfId="5809"/>
    <cellStyle name="období_5_Petchem_newTables_2nd_round 24" xfId="5810"/>
    <cellStyle name="Obdobi_5_Petchem_newTables_2nd_round 25" xfId="5710"/>
    <cellStyle name="období_5_Petchem_newTables_2nd_round 25" xfId="5709"/>
    <cellStyle name="Obdobi_5_Petchem_newTables_2nd_round 26" xfId="5811"/>
    <cellStyle name="období_5_Petchem_newTables_2nd_round 26" xfId="5812"/>
    <cellStyle name="Obdobi_5_Petchem_newTables_2nd_round 27" xfId="5708"/>
    <cellStyle name="období_5_Petchem_newTables_2nd_round 27" xfId="5707"/>
    <cellStyle name="Obdobi_5_Petchem_newTables_2nd_round 28" xfId="5813"/>
    <cellStyle name="období_5_Petchem_newTables_2nd_round 28" xfId="5814"/>
    <cellStyle name="Obdobi_5_Petchem_newTables_2nd_round 29" xfId="5054"/>
    <cellStyle name="období_5_Petchem_newTables_2nd_round 29" xfId="5055"/>
    <cellStyle name="Obdobi_5_Petchem_newTables_2nd_round 3" xfId="1122"/>
    <cellStyle name="období_5_Petchem_newTables_2nd_round 3" xfId="1123"/>
    <cellStyle name="Obdobi_5_Petchem_newTables_2nd_round 30" xfId="5849"/>
    <cellStyle name="období_5_Petchem_newTables_2nd_round 30" xfId="5850"/>
    <cellStyle name="Obdobi_5_Petchem_newTables_2nd_round 31" xfId="5855"/>
    <cellStyle name="období_5_Petchem_newTables_2nd_round 31" xfId="5879"/>
    <cellStyle name="Obdobi_5_Petchem_newTables_2nd_round 32" xfId="5910"/>
    <cellStyle name="období_5_Petchem_newTables_2nd_round 32" xfId="5911"/>
    <cellStyle name="Obdobi_5_Petchem_newTables_2nd_round 33" xfId="636"/>
    <cellStyle name="období_5_Petchem_newTables_2nd_round 33" xfId="637"/>
    <cellStyle name="Obdobi_5_Petchem_newTables_2nd_round 34" xfId="5973"/>
    <cellStyle name="období_5_Petchem_newTables_2nd_round 34" xfId="5974"/>
    <cellStyle name="Obdobi_5_Petchem_newTables_2nd_round 35" xfId="5939"/>
    <cellStyle name="období_5_Petchem_newTables_2nd_round 35" xfId="5938"/>
    <cellStyle name="Obdobi_5_Petchem_newTables_2nd_round 36" xfId="5965"/>
    <cellStyle name="období_5_Petchem_newTables_2nd_round 36" xfId="5966"/>
    <cellStyle name="Obdobi_5_Petchem_newTables_2nd_round 37" xfId="5942"/>
    <cellStyle name="období_5_Petchem_newTables_2nd_round 37" xfId="5941"/>
    <cellStyle name="Obdobi_5_Petchem_newTables_2nd_round 38" xfId="5963"/>
    <cellStyle name="období_5_Petchem_newTables_2nd_round 38" xfId="5964"/>
    <cellStyle name="Obdobi_5_Petchem_newTables_2nd_round 39" xfId="5945"/>
    <cellStyle name="období_5_Petchem_newTables_2nd_round 39" xfId="5944"/>
    <cellStyle name="Obdobi_5_Petchem_newTables_2nd_round 4" xfId="1117"/>
    <cellStyle name="období_5_Petchem_newTables_2nd_round 4" xfId="1116"/>
    <cellStyle name="Obdobi_5_Petchem_newTables_2nd_round 40" xfId="5960"/>
    <cellStyle name="období_5_Petchem_newTables_2nd_round 40" xfId="5961"/>
    <cellStyle name="Obdobi_5_Petchem_newTables_2nd_round 41" xfId="5948"/>
    <cellStyle name="období_5_Petchem_newTables_2nd_round 41" xfId="5947"/>
    <cellStyle name="Obdobi_5_Petchem_newTables_2nd_round 42" xfId="5957"/>
    <cellStyle name="období_5_Petchem_newTables_2nd_round 42" xfId="5958"/>
    <cellStyle name="Obdobi_5_Petchem_newTables_2nd_round 43" xfId="5951"/>
    <cellStyle name="období_5_Petchem_newTables_2nd_round 43" xfId="5950"/>
    <cellStyle name="Obdobi_5_Petchem_newTables_2nd_round 44" xfId="5977"/>
    <cellStyle name="období_5_Petchem_newTables_2nd_round 44" xfId="5955"/>
    <cellStyle name="Obdobi_5_Petchem_newTables_2nd_round 45" xfId="5954"/>
    <cellStyle name="období_5_Petchem_newTables_2nd_round 45" xfId="5953"/>
    <cellStyle name="Obdobi_5_Petchem_newTables_2nd_round 5" xfId="1409"/>
    <cellStyle name="období_5_Petchem_newTables_2nd_round 5" xfId="1410"/>
    <cellStyle name="Obdobi_5_Petchem_newTables_2nd_round 6" xfId="3232"/>
    <cellStyle name="období_5_Petchem_newTables_2nd_round 6" xfId="3233"/>
    <cellStyle name="Obdobi_5_Petchem_newTables_2nd_round 7" xfId="2956"/>
    <cellStyle name="období_5_Petchem_newTables_2nd_round 7" xfId="2955"/>
    <cellStyle name="Obdobi_5_Petchem_newTables_2nd_round 8" xfId="3161"/>
    <cellStyle name="období_5_Petchem_newTables_2nd_round 8" xfId="3162"/>
    <cellStyle name="Obdobi_5_Petchem_newTables_2nd_round 9" xfId="3557"/>
    <cellStyle name="období_5_Petchem_newTables_2nd_round 9" xfId="3558"/>
    <cellStyle name="Obdobi_BP 2012-2014  RIM INA Grupa_1810 LINK OFF" xfId="4520"/>
    <cellStyle name="období_BP 2012-2014  RIM INA Grupa_1810 LINK OFF" xfId="4521"/>
    <cellStyle name="Obdobi_BP 2012-2014  RIM INA Grupa_1810 LINK OFF_BP 2012-2014 INA Grupa SD RIM REALOKACIJŽA" xfId="4522"/>
    <cellStyle name="období_BP 2012-2014  RIM INA Grupa_1810 LINK OFF_BP 2012-2014 INA Grupa SD RIM REALOKACIJŽA" xfId="4523"/>
    <cellStyle name="Obdobi_BP 2012-2014  RIM INA Grupa_1810 LINK OFF_Project categories" xfId="4524"/>
    <cellStyle name="období_BP 2012-2014  RIM INA Grupa_1810 LINK OFF_Project categories" xfId="4525"/>
    <cellStyle name="Obdobi_BP 2012-2014  RIM INA Grupa_1810 LINK OFF_Project categories_BP 2012-2014 INA Grupa SD RIM REALOKACIJŽA" xfId="4526"/>
    <cellStyle name="období_BP 2012-2014  RIM INA Grupa_1810 LINK OFF_Project categories_BP 2012-2014 INA Grupa SD RIM REALOKACIJŽA" xfId="4527"/>
    <cellStyle name="Obdobi_BP 2012-2014  RIM INA Grupa_2410 LINK promjene rev2" xfId="4528"/>
    <cellStyle name="období_BP 2012-2014  RIM INA Grupa_2410 LINK promjene rev2" xfId="4529"/>
    <cellStyle name="Obdobi_BP 2012-2014  RIM INA Grupa_2410 LINK promjene rev2_BP 2012-2014 INA Grupa SD RIM REALOKACIJŽA" xfId="4530"/>
    <cellStyle name="období_BP 2012-2014  RIM INA Grupa_2410 LINK promjene rev2_BP 2012-2014 INA Grupa SD RIM REALOKACIJŽA" xfId="4531"/>
    <cellStyle name="Obdobi_BR Q4_INA reserves" xfId="4532"/>
    <cellStyle name="období_BR Q4_INA reserves" xfId="4533"/>
    <cellStyle name="Obdobi_CAPEX chart_BR Q4_Krisztina" xfId="4534"/>
    <cellStyle name="období_CAPEX chart_BR Q4_Krisztina" xfId="4535"/>
    <cellStyle name="Obdobi_DS_PandL" xfId="5928"/>
    <cellStyle name="období_DS_PandL" xfId="5929"/>
    <cellStyle name="Obdobi_DS_PandL 10" xfId="3648"/>
    <cellStyle name="období_DS_PandL 10" xfId="3649"/>
    <cellStyle name="Obdobi_DS_PandL 11" xfId="3701"/>
    <cellStyle name="období_DS_PandL 11" xfId="3702"/>
    <cellStyle name="Obdobi_DS_PandL 12" xfId="3923"/>
    <cellStyle name="období_DS_PandL 12" xfId="3924"/>
    <cellStyle name="Obdobi_DS_PandL 13" xfId="3848"/>
    <cellStyle name="období_DS_PandL 13" xfId="3847"/>
    <cellStyle name="Obdobi_DS_PandL 14" xfId="3918"/>
    <cellStyle name="období_DS_PandL 14" xfId="3925"/>
    <cellStyle name="Obdobi_DS_PandL 15" xfId="4867"/>
    <cellStyle name="období_DS_PandL 15" xfId="4868"/>
    <cellStyle name="Obdobi_DS_PandL 16" xfId="4297"/>
    <cellStyle name="období_DS_PandL 16" xfId="4472"/>
    <cellStyle name="Obdobi_DS_PandL 17" xfId="4920"/>
    <cellStyle name="období_DS_PandL 17" xfId="4921"/>
    <cellStyle name="Obdobi_DS_PandL 18" xfId="4886"/>
    <cellStyle name="období_DS_PandL 18" xfId="4884"/>
    <cellStyle name="Obdobi_DS_PandL 19" xfId="5372"/>
    <cellStyle name="období_DS_PandL 19" xfId="5373"/>
    <cellStyle name="Obdobi_DS_PandL 2" xfId="967"/>
    <cellStyle name="období_DS_PandL 2" xfId="968"/>
    <cellStyle name="Obdobi_DS_PandL 20" xfId="5680"/>
    <cellStyle name="období_DS_PandL 20" xfId="5681"/>
    <cellStyle name="Obdobi_DS_PandL 21" xfId="5591"/>
    <cellStyle name="období_DS_PandL 21" xfId="5590"/>
    <cellStyle name="Obdobi_DS_PandL 22" xfId="5682"/>
    <cellStyle name="období_DS_PandL 22" xfId="5683"/>
    <cellStyle name="Obdobi_DS_PandL 23" xfId="5589"/>
    <cellStyle name="období_DS_PandL 23" xfId="5588"/>
    <cellStyle name="Obdobi_DS_PandL 24" xfId="5815"/>
    <cellStyle name="období_DS_PandL 24" xfId="5816"/>
    <cellStyle name="Obdobi_DS_PandL 25" xfId="5706"/>
    <cellStyle name="období_DS_PandL 25" xfId="5705"/>
    <cellStyle name="Obdobi_DS_PandL 26" xfId="5817"/>
    <cellStyle name="období_DS_PandL 26" xfId="5818"/>
    <cellStyle name="Obdobi_DS_PandL 27" xfId="5704"/>
    <cellStyle name="období_DS_PandL 27" xfId="5703"/>
    <cellStyle name="Obdobi_DS_PandL 28" xfId="5819"/>
    <cellStyle name="období_DS_PandL 28" xfId="5820"/>
    <cellStyle name="Obdobi_DS_PandL 29" xfId="5056"/>
    <cellStyle name="období_DS_PandL 29" xfId="5057"/>
    <cellStyle name="Obdobi_DS_PandL 3" xfId="1124"/>
    <cellStyle name="období_DS_PandL 3" xfId="1125"/>
    <cellStyle name="Obdobi_DS_PandL 30" xfId="5851"/>
    <cellStyle name="období_DS_PandL 30" xfId="5852"/>
    <cellStyle name="Obdobi_DS_PandL 31" xfId="5881"/>
    <cellStyle name="období_DS_PandL 31" xfId="5880"/>
    <cellStyle name="Obdobi_DS_PandL 32" xfId="5912"/>
    <cellStyle name="období_DS_PandL 32" xfId="5913"/>
    <cellStyle name="Obdobi_DS_PandL 33" xfId="638"/>
    <cellStyle name="období_DS_PandL 33" xfId="639"/>
    <cellStyle name="Obdobi_DS_PandL 34" xfId="5975"/>
    <cellStyle name="období_DS_PandL 34" xfId="5976"/>
    <cellStyle name="Obdobi_DS_PandL 35" xfId="5937"/>
    <cellStyle name="období_DS_PandL 35" xfId="5936"/>
    <cellStyle name="Obdobi_DS_PandL 36" xfId="5967"/>
    <cellStyle name="období_DS_PandL 36" xfId="5968"/>
    <cellStyle name="Obdobi_DS_PandL 37" xfId="5940"/>
    <cellStyle name="období_DS_PandL 37" xfId="5935"/>
    <cellStyle name="Obdobi_DS_PandL 38" xfId="5930"/>
    <cellStyle name="období_DS_PandL 38" xfId="5969"/>
    <cellStyle name="Obdobi_DS_PandL 39" xfId="5943"/>
    <cellStyle name="období_DS_PandL 39" xfId="5934"/>
    <cellStyle name="Obdobi_DS_PandL 4" xfId="1115"/>
    <cellStyle name="období_DS_PandL 4" xfId="1114"/>
    <cellStyle name="Obdobi_DS_PandL 40" xfId="5962"/>
    <cellStyle name="období_DS_PandL 40" xfId="5970"/>
    <cellStyle name="Obdobi_DS_PandL 41" xfId="5946"/>
    <cellStyle name="období_DS_PandL 41" xfId="5933"/>
    <cellStyle name="Obdobi_DS_PandL 42" xfId="5959"/>
    <cellStyle name="období_DS_PandL 42" xfId="5971"/>
    <cellStyle name="Obdobi_DS_PandL 43" xfId="5949"/>
    <cellStyle name="období_DS_PandL 43" xfId="5932"/>
    <cellStyle name="Obdobi_DS_PandL 44" xfId="5956"/>
    <cellStyle name="období_DS_PandL 44" xfId="5972"/>
    <cellStyle name="Obdobi_DS_PandL 45" xfId="5952"/>
    <cellStyle name="období_DS_PandL 45" xfId="5931"/>
    <cellStyle name="Obdobi_DS_PandL 5" xfId="1411"/>
    <cellStyle name="období_DS_PandL 5" xfId="1412"/>
    <cellStyle name="Obdobi_DS_PandL 6" xfId="3234"/>
    <cellStyle name="období_DS_PandL 6" xfId="3235"/>
    <cellStyle name="Obdobi_DS_PandL 7" xfId="2954"/>
    <cellStyle name="období_DS_PandL 7" xfId="2949"/>
    <cellStyle name="Obdobi_DS_PandL 8" xfId="3163"/>
    <cellStyle name="období_DS_PandL 8" xfId="3164"/>
    <cellStyle name="Obdobi_DS_PandL 9" xfId="3559"/>
    <cellStyle name="období_DS_PandL 9" xfId="3560"/>
    <cellStyle name="Obdobi_Final Investment Plan 2011-2013 with update IM Positions eng." xfId="4536"/>
    <cellStyle name="období_Final Investment Plan 2011-2013 with update IM Positions eng." xfId="4537"/>
    <cellStyle name="Obdobi_Grafovi_slide 1" xfId="4538"/>
    <cellStyle name="období_Grafovi_slide 1" xfId="4539"/>
    <cellStyle name="Obdobi_KRozvaha" xfId="261"/>
    <cellStyle name="období_Monthly_report_2013_minta INA FS_est" xfId="4161"/>
    <cellStyle name="Obično_GRUPA1204" xfId="3097"/>
    <cellStyle name="Ongeldig" xfId="262"/>
    <cellStyle name="Ongeldig 2" xfId="969"/>
    <cellStyle name="Ongeldig 3" xfId="5374"/>
    <cellStyle name="Ongeldig 4" xfId="640"/>
    <cellStyle name="Opomba" xfId="4540"/>
    <cellStyle name="Opozorilo" xfId="4541"/>
    <cellStyle name="Összesen 2" xfId="263"/>
    <cellStyle name="Összesen 2 2" xfId="971"/>
    <cellStyle name="Összesen 2 3" xfId="1865"/>
    <cellStyle name="Összesen 2 4" xfId="5375"/>
    <cellStyle name="Összesen 2 5" xfId="642"/>
    <cellStyle name="Output 2" xfId="970"/>
    <cellStyle name="Output 2 2" xfId="1864"/>
    <cellStyle name="Output 2 3" xfId="2157"/>
    <cellStyle name="Output 2 3 2" xfId="4542"/>
    <cellStyle name="Output 2 4" xfId="3094"/>
    <cellStyle name="Output 2 5" xfId="5376"/>
    <cellStyle name="Output 2_Bottom Up plan 2013- 2015 tablice 1 i 2_verzija3" xfId="4543"/>
    <cellStyle name="Output 3" xfId="2255"/>
    <cellStyle name="Output 3 2" xfId="3240"/>
    <cellStyle name="Output 3 3" xfId="3089"/>
    <cellStyle name="Output 3 4" xfId="4544"/>
    <cellStyle name="Output 3 5" xfId="5377"/>
    <cellStyle name="Output 4" xfId="4545"/>
    <cellStyle name="Output 5" xfId="641"/>
    <cellStyle name="Pénznem 2" xfId="2620"/>
    <cellStyle name="Percent -- No Dec." xfId="264"/>
    <cellStyle name="Percent -- Two Dec." xfId="265"/>
    <cellStyle name="Percent %" xfId="1866"/>
    <cellStyle name="Percent % Long Underline" xfId="1867"/>
    <cellStyle name="Percent (0)" xfId="1868"/>
    <cellStyle name="Percent [2]" xfId="266"/>
    <cellStyle name="Percent 0.0%" xfId="1869"/>
    <cellStyle name="Percent 0.0% Long Underline" xfId="1870"/>
    <cellStyle name="Percent 0.00%" xfId="1871"/>
    <cellStyle name="Percent 0.00% Long Underline" xfId="1872"/>
    <cellStyle name="Percent 0.000%" xfId="1873"/>
    <cellStyle name="Percent 0.000% Long Underline" xfId="1874"/>
    <cellStyle name="Percent 10" xfId="4546"/>
    <cellStyle name="Percent 11" xfId="5033"/>
    <cellStyle name="Percent 12" xfId="5699"/>
    <cellStyle name="Percent 13" xfId="6093"/>
    <cellStyle name="Percent 14" xfId="5036"/>
    <cellStyle name="Percent 2" xfId="267"/>
    <cellStyle name="Percent 2 2" xfId="1876"/>
    <cellStyle name="Percent 2 3" xfId="1875"/>
    <cellStyle name="Percent 2 4" xfId="3243"/>
    <cellStyle name="Percent 2 5" xfId="3088"/>
    <cellStyle name="Percent 2 6" xfId="5378"/>
    <cellStyle name="Percent 3" xfId="3244"/>
    <cellStyle name="Percent 4" xfId="3245"/>
    <cellStyle name="Percent 5" xfId="3582"/>
    <cellStyle name="Percent 6" xfId="3625"/>
    <cellStyle name="Percent 6 2" xfId="4547"/>
    <cellStyle name="Percent 7" xfId="4548"/>
    <cellStyle name="Percent 8" xfId="4549"/>
    <cellStyle name="Percent 9" xfId="4550"/>
    <cellStyle name="Pojasnjevalno besedilo" xfId="4551"/>
    <cellStyle name="Poudarek1" xfId="4552"/>
    <cellStyle name="Poudarek2" xfId="4553"/>
    <cellStyle name="Poudarek3" xfId="4554"/>
    <cellStyle name="Poudarek4" xfId="4555"/>
    <cellStyle name="Poudarek5" xfId="4556"/>
    <cellStyle name="Poudarek6" xfId="4557"/>
    <cellStyle name="Povezana celica" xfId="4558"/>
    <cellStyle name="Povezana ćelija" xfId="1877"/>
    <cellStyle name="Povezana ćelija 2" xfId="2621"/>
    <cellStyle name="Povezana ćelija_BOTTOM UP 2013-2015 SEPTEMBER (5)" xfId="4559"/>
    <cellStyle name="Poznámka" xfId="4560"/>
    <cellStyle name="Poznámka 2" xfId="4561"/>
    <cellStyle name="Prepojená bunka" xfId="4562"/>
    <cellStyle name="Preveri celico" xfId="4563"/>
    <cellStyle name="Print Level" xfId="268"/>
    <cellStyle name="Print Level 2" xfId="972"/>
    <cellStyle name="Print Level 3" xfId="3086"/>
    <cellStyle name="Print Level 4" xfId="5379"/>
    <cellStyle name="Print Level 5" xfId="643"/>
    <cellStyle name="ProtectedDates" xfId="1167"/>
    <cellStyle name="ProtectedDates 2" xfId="3085"/>
    <cellStyle name="Provjera ćelije" xfId="1878"/>
    <cellStyle name="Provjera ćelije 2" xfId="2622"/>
    <cellStyle name="Provjera ćelije 3" xfId="3084"/>
    <cellStyle name="Provjera ćelije 3 2" xfId="3621"/>
    <cellStyle name="Provjera ćelije_BOTTOM UP 2013-2015 SEPTEMBER (5)" xfId="4564"/>
    <cellStyle name="Provjeri ćeliju" xfId="4565"/>
    <cellStyle name="Računanje" xfId="4566"/>
    <cellStyle name="ReadOnlyCell" xfId="269"/>
    <cellStyle name="Red Text" xfId="1879"/>
    <cellStyle name="Red Text 2" xfId="1880"/>
    <cellStyle name="Red Text 2 2" xfId="1881"/>
    <cellStyle name="Red Text 2 2 2" xfId="3081"/>
    <cellStyle name="Red Text 2 3" xfId="3082"/>
    <cellStyle name="Red Text 2_2 Graf i faktori_NOVO radno" xfId="4567"/>
    <cellStyle name="Red Text 3" xfId="4568"/>
    <cellStyle name="Red Text_2012-14_US CAPEX PLAN_11 06 29_INA" xfId="1882"/>
    <cellStyle name="Reset  - Style7" xfId="1883"/>
    <cellStyle name="RightBorder" xfId="270"/>
    <cellStyle name="RightBorder 2" xfId="3080"/>
    <cellStyle name="Rossz 2" xfId="271"/>
    <cellStyle name="Rossz 2 2" xfId="973"/>
    <cellStyle name="Rossz 2 3" xfId="1884"/>
    <cellStyle name="Rossz 2 4" xfId="5380"/>
    <cellStyle name="Rossz 2 5" xfId="644"/>
    <cellStyle name="Rossz 3" xfId="4569"/>
    <cellStyle name="SAPBEXaggData" xfId="272"/>
    <cellStyle name="SAPBEXaggData 2" xfId="645"/>
    <cellStyle name="SAPBEXaggData 2 2" xfId="974"/>
    <cellStyle name="SAPBEXaggData 2 3" xfId="1885"/>
    <cellStyle name="SAPBEXaggData 2 4" xfId="2156"/>
    <cellStyle name="SAPBEXaggData 2 5" xfId="2623"/>
    <cellStyle name="SAPBEXaggData 2 6" xfId="3079"/>
    <cellStyle name="SAPBEXaggData 2 7" xfId="5381"/>
    <cellStyle name="SAPBEXaggData 2 8" xfId="6048"/>
    <cellStyle name="SAPBEXaggData 3" xfId="2254"/>
    <cellStyle name="SAPBEXaggData 3 2" xfId="2624"/>
    <cellStyle name="SAPBEXaggData 3 3" xfId="3254"/>
    <cellStyle name="SAPBEXaggData 3 4" xfId="5382"/>
    <cellStyle name="SAPBEXaggData 4" xfId="2329"/>
    <cellStyle name="SAPBEXaggData 4 2" xfId="2625"/>
    <cellStyle name="SAPBEXaggData 5" xfId="2626"/>
    <cellStyle name="SAPBEXaggData 6" xfId="6047"/>
    <cellStyle name="SAPBEXaggData_1-13 2012 RDG po društvima" xfId="4570"/>
    <cellStyle name="SAPBEXaggDataEmph" xfId="273"/>
    <cellStyle name="SAPBEXaggDataEmph 2" xfId="274"/>
    <cellStyle name="SAPBEXaggDataEmph 2 2" xfId="2155"/>
    <cellStyle name="SAPBEXaggDataEmph 2 2 2" xfId="2628"/>
    <cellStyle name="SAPBEXaggDataEmph 2 3" xfId="2627"/>
    <cellStyle name="SAPBEXaggDataEmph 2 4" xfId="3078"/>
    <cellStyle name="SAPBEXaggDataEmph 3" xfId="646"/>
    <cellStyle name="SAPBEXaggDataEmph 3 2" xfId="975"/>
    <cellStyle name="SAPBEXaggDataEmph 3 3" xfId="2629"/>
    <cellStyle name="SAPBEXaggDataEmph 3 4" xfId="4571"/>
    <cellStyle name="SAPBEXaggDataEmph 3 5" xfId="5383"/>
    <cellStyle name="SAPBEXaggDataEmph 4" xfId="2253"/>
    <cellStyle name="SAPBEXaggDataEmph 4 2" xfId="3258"/>
    <cellStyle name="SAPBEXaggDataEmph 4 3" xfId="5384"/>
    <cellStyle name="SAPBEXaggDataEmph 5" xfId="2213"/>
    <cellStyle name="SAPBEXaggDataEmph 6" xfId="6049"/>
    <cellStyle name="SAPBEXaggDataEmph_1-13 2012 RDG po društvima" xfId="4572"/>
    <cellStyle name="SAPBEXaggItem" xfId="275"/>
    <cellStyle name="SAPBEXaggItem 2" xfId="276"/>
    <cellStyle name="SAPBEXaggItem 2 2" xfId="2154"/>
    <cellStyle name="SAPBEXaggItem 2 2 2" xfId="2631"/>
    <cellStyle name="SAPBEXaggItem 2 3" xfId="2630"/>
    <cellStyle name="SAPBEXaggItem 2 4" xfId="3077"/>
    <cellStyle name="SAPBEXaggItem 3" xfId="647"/>
    <cellStyle name="SAPBEXaggItem 3 2" xfId="977"/>
    <cellStyle name="SAPBEXaggItem 3 3" xfId="1886"/>
    <cellStyle name="SAPBEXaggItem 3 4" xfId="4573"/>
    <cellStyle name="SAPBEXaggItem 3 5" xfId="5385"/>
    <cellStyle name="SAPBEXaggItem 4" xfId="2252"/>
    <cellStyle name="SAPBEXaggItem 4 2" xfId="2632"/>
    <cellStyle name="SAPBEXaggItem 4 3" xfId="3260"/>
    <cellStyle name="SAPBEXaggItem 4 4" xfId="5386"/>
    <cellStyle name="SAPBEXaggItem 5" xfId="2328"/>
    <cellStyle name="SAPBEXaggItem 5 2" xfId="2633"/>
    <cellStyle name="SAPBEXaggItem 6" xfId="2634"/>
    <cellStyle name="SAPBEXaggItem 7" xfId="6050"/>
    <cellStyle name="SAPBEXaggItem_1-13 2012 RDG po društvima" xfId="4574"/>
    <cellStyle name="SAPBEXaggItemX" xfId="277"/>
    <cellStyle name="SAPBEXaggItemX 2" xfId="278"/>
    <cellStyle name="SAPBEXaggItemX 2 2" xfId="979"/>
    <cellStyle name="SAPBEXaggItemX 2 3" xfId="2153"/>
    <cellStyle name="SAPBEXaggItemX 2 4" xfId="2635"/>
    <cellStyle name="SAPBEXaggItemX 2 5" xfId="3076"/>
    <cellStyle name="SAPBEXaggItemX 2 6" xfId="5388"/>
    <cellStyle name="SAPBEXaggItemX 2 7" xfId="649"/>
    <cellStyle name="SAPBEXaggItemX 3" xfId="650"/>
    <cellStyle name="SAPBEXaggItemX 3 2" xfId="980"/>
    <cellStyle name="SAPBEXaggItemX 3 3" xfId="2636"/>
    <cellStyle name="SAPBEXaggItemX 3 4" xfId="4575"/>
    <cellStyle name="SAPBEXaggItemX 3 5" xfId="5389"/>
    <cellStyle name="SAPBEXaggItemX 4" xfId="978"/>
    <cellStyle name="SAPBEXaggItemX 4 2" xfId="3262"/>
    <cellStyle name="SAPBEXaggItemX 4 3" xfId="5390"/>
    <cellStyle name="SAPBEXaggItemX 5" xfId="2251"/>
    <cellStyle name="SAPBEXaggItemX 6" xfId="2212"/>
    <cellStyle name="SAPBEXaggItemX 7" xfId="5387"/>
    <cellStyle name="SAPBEXaggItemX 8" xfId="648"/>
    <cellStyle name="SAPBEXaggItemX 9" xfId="6051"/>
    <cellStyle name="SAPBEXaggItemX_1-13 2012 RDG po društvima" xfId="4576"/>
    <cellStyle name="SAPBEXchaText" xfId="279"/>
    <cellStyle name="SAPBEXchaText 2" xfId="280"/>
    <cellStyle name="SAPBEXchaText 2 2" xfId="2152"/>
    <cellStyle name="SAPBEXchaText 2 2 2" xfId="4577"/>
    <cellStyle name="SAPBEXchaText 2 3" xfId="3075"/>
    <cellStyle name="SAPBEXchaText 2_CAPEX" xfId="4578"/>
    <cellStyle name="SAPBEXchaText 3" xfId="651"/>
    <cellStyle name="SAPBEXchaText 3 2" xfId="981"/>
    <cellStyle name="SAPBEXchaText 3 2 2" xfId="2638"/>
    <cellStyle name="SAPBEXchaText 3 2 3" xfId="3073"/>
    <cellStyle name="SAPBEXchaText 3 3" xfId="1887"/>
    <cellStyle name="SAPBEXchaText 3 4" xfId="2637"/>
    <cellStyle name="SAPBEXchaText 3 5" xfId="3074"/>
    <cellStyle name="SAPBEXchaText 3 6" xfId="5391"/>
    <cellStyle name="SAPBEXchaText 4" xfId="1432"/>
    <cellStyle name="SAPBEXchaText 4 2" xfId="1888"/>
    <cellStyle name="SAPBEXchaText 4 2 2" xfId="4580"/>
    <cellStyle name="SAPBEXchaText 4 3" xfId="2639"/>
    <cellStyle name="SAPBEXchaText 4 4" xfId="3072"/>
    <cellStyle name="SAPBEXchaText 4 5" xfId="4579"/>
    <cellStyle name="SAPBEXchaText 5" xfId="2327"/>
    <cellStyle name="SAPBEXchaText 5 2" xfId="2640"/>
    <cellStyle name="SAPBEXchaText 5 2 2" xfId="3679"/>
    <cellStyle name="SAPBEXchaText 5 2 3" xfId="5392"/>
    <cellStyle name="SAPBEXchaText 5 3" xfId="3071"/>
    <cellStyle name="SAPBEXchaText 6" xfId="3267"/>
    <cellStyle name="SAPBEXchaText_1-13 2012 RDG po društvima" xfId="4581"/>
    <cellStyle name="SAPBEXexcBad7" xfId="281"/>
    <cellStyle name="SAPBEXexcBad7 2" xfId="652"/>
    <cellStyle name="SAPBEXexcBad7 2 2" xfId="982"/>
    <cellStyle name="SAPBEXexcBad7 2 3" xfId="2151"/>
    <cellStyle name="SAPBEXexcBad7 2 4" xfId="2641"/>
    <cellStyle name="SAPBEXexcBad7 2 5" xfId="3069"/>
    <cellStyle name="SAPBEXexcBad7 2 6" xfId="5393"/>
    <cellStyle name="SAPBEXexcBad7 2 7" xfId="6053"/>
    <cellStyle name="SAPBEXexcBad7 3" xfId="2250"/>
    <cellStyle name="SAPBEXexcBad7 3 2" xfId="2642"/>
    <cellStyle name="SAPBEXexcBad7 3 3" xfId="3269"/>
    <cellStyle name="SAPBEXexcBad7 3 4" xfId="5394"/>
    <cellStyle name="SAPBEXexcBad7 4" xfId="2267"/>
    <cellStyle name="SAPBEXexcBad7 4 2" xfId="2643"/>
    <cellStyle name="SAPBEXexcBad7 5" xfId="6052"/>
    <cellStyle name="SAPBEXexcBad7_1-13 2012 RDG po društvima" xfId="4582"/>
    <cellStyle name="SAPBEXexcBad8" xfId="282"/>
    <cellStyle name="SAPBEXexcBad8 2" xfId="653"/>
    <cellStyle name="SAPBEXexcBad8 2 2" xfId="983"/>
    <cellStyle name="SAPBEXexcBad8 2 3" xfId="2150"/>
    <cellStyle name="SAPBEXexcBad8 2 4" xfId="2644"/>
    <cellStyle name="SAPBEXexcBad8 2 5" xfId="3068"/>
    <cellStyle name="SAPBEXexcBad8 2 6" xfId="5395"/>
    <cellStyle name="SAPBEXexcBad8 2 7" xfId="6055"/>
    <cellStyle name="SAPBEXexcBad8 3" xfId="2249"/>
    <cellStyle name="SAPBEXexcBad8 3 2" xfId="2645"/>
    <cellStyle name="SAPBEXexcBad8 3 3" xfId="3271"/>
    <cellStyle name="SAPBEXexcBad8 3 4" xfId="5396"/>
    <cellStyle name="SAPBEXexcBad8 4" xfId="2326"/>
    <cellStyle name="SAPBEXexcBad8 4 2" xfId="2646"/>
    <cellStyle name="SAPBEXexcBad8 5" xfId="6054"/>
    <cellStyle name="SAPBEXexcBad8_1-13 2012 RDG po društvima" xfId="4583"/>
    <cellStyle name="SAPBEXexcBad9" xfId="283"/>
    <cellStyle name="SAPBEXexcBad9 2" xfId="654"/>
    <cellStyle name="SAPBEXexcBad9 2 2" xfId="985"/>
    <cellStyle name="SAPBEXexcBad9 2 3" xfId="2149"/>
    <cellStyle name="SAPBEXexcBad9 2 4" xfId="2647"/>
    <cellStyle name="SAPBEXexcBad9 2 5" xfId="3067"/>
    <cellStyle name="SAPBEXexcBad9 2 6" xfId="5397"/>
    <cellStyle name="SAPBEXexcBad9 2 7" xfId="6057"/>
    <cellStyle name="SAPBEXexcBad9 3" xfId="2248"/>
    <cellStyle name="SAPBEXexcBad9 3 2" xfId="2648"/>
    <cellStyle name="SAPBEXexcBad9 3 3" xfId="3272"/>
    <cellStyle name="SAPBEXexcBad9 3 4" xfId="5398"/>
    <cellStyle name="SAPBEXexcBad9 4" xfId="2211"/>
    <cellStyle name="SAPBEXexcBad9 4 2" xfId="2649"/>
    <cellStyle name="SAPBEXexcBad9 5" xfId="6056"/>
    <cellStyle name="SAPBEXexcBad9_1-13 2012 RDG po društvima" xfId="4584"/>
    <cellStyle name="SAPBEXexcCritical4" xfId="284"/>
    <cellStyle name="SAPBEXexcCritical4 2" xfId="655"/>
    <cellStyle name="SAPBEXexcCritical4 2 2" xfId="986"/>
    <cellStyle name="SAPBEXexcCritical4 2 3" xfId="2148"/>
    <cellStyle name="SAPBEXexcCritical4 2 4" xfId="2650"/>
    <cellStyle name="SAPBEXexcCritical4 2 5" xfId="3066"/>
    <cellStyle name="SAPBEXexcCritical4 2 6" xfId="5399"/>
    <cellStyle name="SAPBEXexcCritical4 2 7" xfId="6059"/>
    <cellStyle name="SAPBEXexcCritical4 3" xfId="2247"/>
    <cellStyle name="SAPBEXexcCritical4 3 2" xfId="2651"/>
    <cellStyle name="SAPBEXexcCritical4 3 3" xfId="3275"/>
    <cellStyle name="SAPBEXexcCritical4 3 4" xfId="5400"/>
    <cellStyle name="SAPBEXexcCritical4 4" xfId="2325"/>
    <cellStyle name="SAPBEXexcCritical4 4 2" xfId="2652"/>
    <cellStyle name="SAPBEXexcCritical4 5" xfId="6058"/>
    <cellStyle name="SAPBEXexcCritical4_1-13 2012 RDG po društvima" xfId="4585"/>
    <cellStyle name="SAPBEXexcCritical5" xfId="285"/>
    <cellStyle name="SAPBEXexcCritical5 2" xfId="656"/>
    <cellStyle name="SAPBEXexcCritical5 2 2" xfId="987"/>
    <cellStyle name="SAPBEXexcCritical5 2 3" xfId="2147"/>
    <cellStyle name="SAPBEXexcCritical5 2 4" xfId="2653"/>
    <cellStyle name="SAPBEXexcCritical5 2 5" xfId="3065"/>
    <cellStyle name="SAPBEXexcCritical5 2 6" xfId="5401"/>
    <cellStyle name="SAPBEXexcCritical5 2 7" xfId="6061"/>
    <cellStyle name="SAPBEXexcCritical5 3" xfId="2246"/>
    <cellStyle name="SAPBEXexcCritical5 3 2" xfId="2654"/>
    <cellStyle name="SAPBEXexcCritical5 3 3" xfId="3278"/>
    <cellStyle name="SAPBEXexcCritical5 3 4" xfId="5402"/>
    <cellStyle name="SAPBEXexcCritical5 4" xfId="2210"/>
    <cellStyle name="SAPBEXexcCritical5 4 2" xfId="2655"/>
    <cellStyle name="SAPBEXexcCritical5 5" xfId="6060"/>
    <cellStyle name="SAPBEXexcCritical5_1-13 2012 RDG po društvima" xfId="4586"/>
    <cellStyle name="SAPBEXexcCritical6" xfId="286"/>
    <cellStyle name="SAPBEXexcCritical6 2" xfId="657"/>
    <cellStyle name="SAPBEXexcCritical6 2 2" xfId="988"/>
    <cellStyle name="SAPBEXexcCritical6 2 3" xfId="2146"/>
    <cellStyle name="SAPBEXexcCritical6 2 4" xfId="2656"/>
    <cellStyle name="SAPBEXexcCritical6 2 5" xfId="3064"/>
    <cellStyle name="SAPBEXexcCritical6 2 6" xfId="5403"/>
    <cellStyle name="SAPBEXexcCritical6 2 7" xfId="6063"/>
    <cellStyle name="SAPBEXexcCritical6 3" xfId="2245"/>
    <cellStyle name="SAPBEXexcCritical6 3 2" xfId="2657"/>
    <cellStyle name="SAPBEXexcCritical6 3 3" xfId="3281"/>
    <cellStyle name="SAPBEXexcCritical6 3 4" xfId="5404"/>
    <cellStyle name="SAPBEXexcCritical6 4" xfId="2324"/>
    <cellStyle name="SAPBEXexcCritical6 4 2" xfId="2658"/>
    <cellStyle name="SAPBEXexcCritical6 5" xfId="6062"/>
    <cellStyle name="SAPBEXexcCritical6_1-13 2012 RDG po društvima" xfId="4587"/>
    <cellStyle name="SAPBEXexcGood1" xfId="287"/>
    <cellStyle name="SAPBEXexcGood1 2" xfId="658"/>
    <cellStyle name="SAPBEXexcGood1 2 2" xfId="989"/>
    <cellStyle name="SAPBEXexcGood1 2 3" xfId="2145"/>
    <cellStyle name="SAPBEXexcGood1 2 4" xfId="2659"/>
    <cellStyle name="SAPBEXexcGood1 2 5" xfId="3063"/>
    <cellStyle name="SAPBEXexcGood1 2 6" xfId="5405"/>
    <cellStyle name="SAPBEXexcGood1 2 7" xfId="6065"/>
    <cellStyle name="SAPBEXexcGood1 3" xfId="2244"/>
    <cellStyle name="SAPBEXexcGood1 3 2" xfId="2660"/>
    <cellStyle name="SAPBEXexcGood1 3 3" xfId="3283"/>
    <cellStyle name="SAPBEXexcGood1 3 4" xfId="5406"/>
    <cellStyle name="SAPBEXexcGood1 4" xfId="2209"/>
    <cellStyle name="SAPBEXexcGood1 4 2" xfId="2661"/>
    <cellStyle name="SAPBEXexcGood1 5" xfId="6064"/>
    <cellStyle name="SAPBEXexcGood1_1-13 2012 RDG po društvima" xfId="4588"/>
    <cellStyle name="SAPBEXexcGood2" xfId="288"/>
    <cellStyle name="SAPBEXexcGood2 2" xfId="659"/>
    <cellStyle name="SAPBEXexcGood2 2 2" xfId="991"/>
    <cellStyle name="SAPBEXexcGood2 2 3" xfId="2144"/>
    <cellStyle name="SAPBEXexcGood2 2 4" xfId="2662"/>
    <cellStyle name="SAPBEXexcGood2 2 5" xfId="3062"/>
    <cellStyle name="SAPBEXexcGood2 2 6" xfId="5407"/>
    <cellStyle name="SAPBEXexcGood2 2 7" xfId="6067"/>
    <cellStyle name="SAPBEXexcGood2 3" xfId="2243"/>
    <cellStyle name="SAPBEXexcGood2 3 2" xfId="2663"/>
    <cellStyle name="SAPBEXexcGood2 3 3" xfId="3286"/>
    <cellStyle name="SAPBEXexcGood2 3 4" xfId="5408"/>
    <cellStyle name="SAPBEXexcGood2 4" xfId="2323"/>
    <cellStyle name="SAPBEXexcGood2 4 2" xfId="2664"/>
    <cellStyle name="SAPBEXexcGood2 5" xfId="6066"/>
    <cellStyle name="SAPBEXexcGood2_1-13 2012 RDG po društvima" xfId="4589"/>
    <cellStyle name="SAPBEXexcGood3" xfId="289"/>
    <cellStyle name="SAPBEXexcGood3 2" xfId="660"/>
    <cellStyle name="SAPBEXexcGood3 2 2" xfId="992"/>
    <cellStyle name="SAPBEXexcGood3 2 3" xfId="2143"/>
    <cellStyle name="SAPBEXexcGood3 2 4" xfId="2665"/>
    <cellStyle name="SAPBEXexcGood3 2 5" xfId="3061"/>
    <cellStyle name="SAPBEXexcGood3 2 6" xfId="5409"/>
    <cellStyle name="SAPBEXexcGood3 2 7" xfId="6069"/>
    <cellStyle name="SAPBEXexcGood3 3" xfId="2242"/>
    <cellStyle name="SAPBEXexcGood3 3 2" xfId="2666"/>
    <cellStyle name="SAPBEXexcGood3 3 3" xfId="3289"/>
    <cellStyle name="SAPBEXexcGood3 3 4" xfId="5410"/>
    <cellStyle name="SAPBEXexcGood3 4" xfId="2208"/>
    <cellStyle name="SAPBEXexcGood3 4 2" xfId="2667"/>
    <cellStyle name="SAPBEXexcGood3 5" xfId="6068"/>
    <cellStyle name="SAPBEXexcGood3_1-13 2012 RDG po društvima" xfId="4590"/>
    <cellStyle name="SAPBEXfilterDrill" xfId="290"/>
    <cellStyle name="SAPBEXfilterDrill 2" xfId="661"/>
    <cellStyle name="SAPBEXfilterDrill 2 2" xfId="993"/>
    <cellStyle name="SAPBEXfilterDrill 2 3" xfId="2142"/>
    <cellStyle name="SAPBEXfilterDrill 2 4" xfId="2668"/>
    <cellStyle name="SAPBEXfilterDrill 2 5" xfId="3060"/>
    <cellStyle name="SAPBEXfilterDrill 2 6" xfId="5411"/>
    <cellStyle name="SAPBEXfilterDrill 2 7" xfId="6071"/>
    <cellStyle name="SAPBEXfilterDrill 3" xfId="2241"/>
    <cellStyle name="SAPBEXfilterDrill 3 2" xfId="2669"/>
    <cellStyle name="SAPBEXfilterDrill 3 3" xfId="3292"/>
    <cellStyle name="SAPBEXfilterDrill 3 4" xfId="3059"/>
    <cellStyle name="SAPBEXfilterDrill 3 5" xfId="5412"/>
    <cellStyle name="SAPBEXfilterDrill 4" xfId="2322"/>
    <cellStyle name="SAPBEXfilterDrill 4 2" xfId="2670"/>
    <cellStyle name="SAPBEXfilterDrill 5" xfId="6070"/>
    <cellStyle name="SAPBEXfilterDrill_1-13 2012 RDG po društvima" xfId="4591"/>
    <cellStyle name="SAPBEXfilterItem" xfId="291"/>
    <cellStyle name="SAPBEXfilterItem 2" xfId="662"/>
    <cellStyle name="SAPBEXfilterItem 2 2" xfId="994"/>
    <cellStyle name="SAPBEXfilterItem 2 3" xfId="1889"/>
    <cellStyle name="SAPBEXfilterItem 2 4" xfId="2671"/>
    <cellStyle name="SAPBEXfilterItem 2 5" xfId="3058"/>
    <cellStyle name="SAPBEXfilterItem 2 6" xfId="5413"/>
    <cellStyle name="SAPBEXfilterItem 3" xfId="1890"/>
    <cellStyle name="SAPBEXfilterItem 3 2" xfId="2672"/>
    <cellStyle name="SAPBEXfilterItem 3 3" xfId="3295"/>
    <cellStyle name="SAPBEXfilterItem 3 4" xfId="3057"/>
    <cellStyle name="SAPBEXfilterItem 3 5" xfId="5414"/>
    <cellStyle name="SAPBEXfilterItem 4" xfId="2207"/>
    <cellStyle name="SAPBEXfilterItem 4 2" xfId="2673"/>
    <cellStyle name="SAPBEXfilterItem_1-13 2012 RDG po društvima" xfId="4592"/>
    <cellStyle name="SAPBEXfilterText" xfId="292"/>
    <cellStyle name="SAPBEXfilterText 2" xfId="293"/>
    <cellStyle name="SAPBEXfilterText 2 2" xfId="663"/>
    <cellStyle name="SAPBEXfilterText 2 3" xfId="2140"/>
    <cellStyle name="SAPBEXfilterText 2 4" xfId="2674"/>
    <cellStyle name="SAPBEXfilterText 2 5" xfId="3056"/>
    <cellStyle name="SAPBEXfilterText 3" xfId="664"/>
    <cellStyle name="SAPBEXfilterText 3 2" xfId="996"/>
    <cellStyle name="SAPBEXfilterText 3 3" xfId="2675"/>
    <cellStyle name="SAPBEXfilterText 3 4" xfId="3055"/>
    <cellStyle name="SAPBEXfilterText 3 5" xfId="4593"/>
    <cellStyle name="SAPBEXfilterText 3 6" xfId="5415"/>
    <cellStyle name="SAPBEXfilterText 4" xfId="2240"/>
    <cellStyle name="SAPBEXfilterText 4 2" xfId="2677"/>
    <cellStyle name="SAPBEXfilterText 4 2 2" xfId="3677"/>
    <cellStyle name="SAPBEXfilterText 4 2 3" xfId="5417"/>
    <cellStyle name="SAPBEXfilterText 4 3" xfId="2676"/>
    <cellStyle name="SAPBEXfilterText 4 4" xfId="3300"/>
    <cellStyle name="SAPBEXfilterText 4 5" xfId="5416"/>
    <cellStyle name="SAPBEXfilterText 5" xfId="6072"/>
    <cellStyle name="SAPBEXfilterText_2011 BRQ1_CAPEX_2011 05 10 (3)" xfId="1891"/>
    <cellStyle name="SAPBEXformats" xfId="294"/>
    <cellStyle name="SAPBEXformats 2" xfId="665"/>
    <cellStyle name="SAPBEXformats 2 2" xfId="997"/>
    <cellStyle name="SAPBEXformats 2 2 2" xfId="2679"/>
    <cellStyle name="SAPBEXformats 2 2 3" xfId="4594"/>
    <cellStyle name="SAPBEXformats 2 3" xfId="2139"/>
    <cellStyle name="SAPBEXformats 2 4" xfId="2678"/>
    <cellStyle name="SAPBEXformats 2 5" xfId="3054"/>
    <cellStyle name="SAPBEXformats 2 6" xfId="5418"/>
    <cellStyle name="SAPBEXformats 2 7" xfId="6074"/>
    <cellStyle name="SAPBEXformats 3" xfId="2239"/>
    <cellStyle name="SAPBEXformats 3 2" xfId="2680"/>
    <cellStyle name="SAPBEXformats 3 2 2" xfId="3051"/>
    <cellStyle name="SAPBEXformats 3 2 3" xfId="3676"/>
    <cellStyle name="SAPBEXformats 3 2 4" xfId="5420"/>
    <cellStyle name="SAPBEXformats 3 3" xfId="3302"/>
    <cellStyle name="SAPBEXformats 3 4" xfId="3053"/>
    <cellStyle name="SAPBEXformats 3 5" xfId="5419"/>
    <cellStyle name="SAPBEXformats 4" xfId="2206"/>
    <cellStyle name="SAPBEXformats 4 2" xfId="2681"/>
    <cellStyle name="SAPBEXformats 4 2 2" xfId="4595"/>
    <cellStyle name="SAPBEXformats 4 3" xfId="3050"/>
    <cellStyle name="SAPBEXformats 5" xfId="2682"/>
    <cellStyle name="SAPBEXformats 5 2" xfId="3049"/>
    <cellStyle name="SAPBEXformats 5 3" xfId="4596"/>
    <cellStyle name="SAPBEXformats 6" xfId="6073"/>
    <cellStyle name="SAPBEXformats_1-13 2012 RDG po društvima" xfId="4597"/>
    <cellStyle name="SAPBEXheaderItem" xfId="295"/>
    <cellStyle name="SAPBEXheaderItem 2" xfId="296"/>
    <cellStyle name="SAPBEXheaderItem 2 2" xfId="666"/>
    <cellStyle name="SAPBEXheaderItem 2 2 2" xfId="2683"/>
    <cellStyle name="SAPBEXheaderItem 2 2 2 2" xfId="3304"/>
    <cellStyle name="SAPBEXheaderItem 2 2 2 3" xfId="5421"/>
    <cellStyle name="SAPBEXheaderItem 2 3" xfId="1892"/>
    <cellStyle name="SAPBEXheaderItem 2 3 2" xfId="3305"/>
    <cellStyle name="SAPBEXheaderItem 2 3 3" xfId="5422"/>
    <cellStyle name="SAPBEXheaderItem 2 4" xfId="2138"/>
    <cellStyle name="SAPBEXheaderItem 2 5" xfId="3048"/>
    <cellStyle name="SAPBEXheaderItem 3" xfId="667"/>
    <cellStyle name="SAPBEXheaderItem 3 2" xfId="999"/>
    <cellStyle name="SAPBEXheaderItem 3 3" xfId="2684"/>
    <cellStyle name="SAPBEXheaderItem 3 4" xfId="3047"/>
    <cellStyle name="SAPBEXheaderItem 3 5" xfId="5423"/>
    <cellStyle name="SAPBEXheaderItem 4" xfId="2238"/>
    <cellStyle name="SAPBEXheaderItem 4 2" xfId="2686"/>
    <cellStyle name="SAPBEXheaderItem 4 3" xfId="2685"/>
    <cellStyle name="SAPBEXheaderItem 4 4" xfId="3306"/>
    <cellStyle name="SAPBEXheaderItem 4 5" xfId="3045"/>
    <cellStyle name="SAPBEXheaderItem 4 6" xfId="4598"/>
    <cellStyle name="SAPBEXheaderItem 4 7" xfId="5424"/>
    <cellStyle name="SAPBEXheaderItem 5" xfId="2321"/>
    <cellStyle name="SAPBEXheaderItem 5 2" xfId="2687"/>
    <cellStyle name="SAPBEXheaderItem 5 2 2" xfId="3675"/>
    <cellStyle name="SAPBEXheaderItem 5 2 3" xfId="5425"/>
    <cellStyle name="SAPBEXheaderItem 5 3" xfId="4599"/>
    <cellStyle name="SAPBEXheaderItem 6" xfId="2688"/>
    <cellStyle name="SAPBEXheaderItem 6 2" xfId="2689"/>
    <cellStyle name="SAPBEXheaderItem 6 2 2" xfId="4600"/>
    <cellStyle name="SAPBEXheaderItem 6 3" xfId="3307"/>
    <cellStyle name="SAPBEXheaderItem 6 4" xfId="5426"/>
    <cellStyle name="SAPBEXheaderItem 7" xfId="3308"/>
    <cellStyle name="SAPBEXheaderItem 7 2" xfId="4601"/>
    <cellStyle name="SAPBEXheaderItem_1-13 2012 RDG po društvima" xfId="4602"/>
    <cellStyle name="SAPBEXheaderText" xfId="297"/>
    <cellStyle name="SAPBEXheaderText 2" xfId="298"/>
    <cellStyle name="SAPBEXheaderText 2 2" xfId="668"/>
    <cellStyle name="SAPBEXheaderText 2 2 2" xfId="3312"/>
    <cellStyle name="SAPBEXheaderText 2 2 3" xfId="4603"/>
    <cellStyle name="SAPBEXheaderText 2 3" xfId="2137"/>
    <cellStyle name="SAPBEXheaderText 2 3 2" xfId="3313"/>
    <cellStyle name="SAPBEXheaderText 2 3 3" xfId="5427"/>
    <cellStyle name="SAPBEXheaderText 2 4" xfId="3044"/>
    <cellStyle name="SAPBEXheaderText 2_CAPEX" xfId="4604"/>
    <cellStyle name="SAPBEXheaderText 3" xfId="669"/>
    <cellStyle name="SAPBEXheaderText 3 2" xfId="1000"/>
    <cellStyle name="SAPBEXheaderText 3 2 2" xfId="2691"/>
    <cellStyle name="SAPBEXheaderText 3 3" xfId="2690"/>
    <cellStyle name="SAPBEXheaderText 3 4" xfId="3043"/>
    <cellStyle name="SAPBEXheaderText 3 5" xfId="5428"/>
    <cellStyle name="SAPBEXheaderText 4" xfId="1168"/>
    <cellStyle name="SAPBEXheaderText 4 2" xfId="2692"/>
    <cellStyle name="SAPBEXheaderText 4 3" xfId="3315"/>
    <cellStyle name="SAPBEXheaderText 4 4" xfId="3042"/>
    <cellStyle name="SAPBEXheaderText 4 5" xfId="4605"/>
    <cellStyle name="SAPBEXheaderText 4 6" xfId="5429"/>
    <cellStyle name="SAPBEXheaderText 5" xfId="2237"/>
    <cellStyle name="SAPBEXheaderText 5 2" xfId="3316"/>
    <cellStyle name="SAPBEXheaderText 5 3" xfId="4606"/>
    <cellStyle name="SAPBEXheaderText 5 4" xfId="5430"/>
    <cellStyle name="SAPBEXheaderText 6" xfId="2205"/>
    <cellStyle name="SAPBEXheaderText 6 2" xfId="2694"/>
    <cellStyle name="SAPBEXheaderText 6 2 2" xfId="4607"/>
    <cellStyle name="SAPBEXheaderText 6 3" xfId="2693"/>
    <cellStyle name="SAPBEXheaderText 6 4" xfId="3317"/>
    <cellStyle name="SAPBEXheaderText 6 5" xfId="5431"/>
    <cellStyle name="SAPBEXheaderText 7" xfId="3318"/>
    <cellStyle name="SAPBEXheaderText 8" xfId="4766"/>
    <cellStyle name="SAPBEXheaderText_1-13 2012 RDG po društvima" xfId="4608"/>
    <cellStyle name="SAPBEXHLevel0" xfId="299"/>
    <cellStyle name="SAPBEXHLevel0 10" xfId="5587"/>
    <cellStyle name="SAPBEXHLevel0 11" xfId="670"/>
    <cellStyle name="SAPBEXHLevel0 12" xfId="6075"/>
    <cellStyle name="SAPBEXHLevel0 2" xfId="300"/>
    <cellStyle name="SAPBEXHLevel0 2 2" xfId="672"/>
    <cellStyle name="SAPBEXHLevel0 2 2 2" xfId="1003"/>
    <cellStyle name="SAPBEXHLevel0 2 2 3" xfId="4609"/>
    <cellStyle name="SAPBEXHLevel0 2 2 4" xfId="5434"/>
    <cellStyle name="SAPBEXHLevel0 2 3" xfId="1002"/>
    <cellStyle name="SAPBEXHLevel0 2 4" xfId="2136"/>
    <cellStyle name="SAPBEXHLevel0 2 5" xfId="3024"/>
    <cellStyle name="SAPBEXHLevel0 2 6" xfId="5433"/>
    <cellStyle name="SAPBEXHLevel0 2 7" xfId="671"/>
    <cellStyle name="SAPBEXHLevel0 2_CAPEX" xfId="4610"/>
    <cellStyle name="SAPBEXHLevel0 3" xfId="673"/>
    <cellStyle name="SAPBEXHLevel0 3 2" xfId="1004"/>
    <cellStyle name="SAPBEXHLevel0 3 2 2" xfId="2696"/>
    <cellStyle name="SAPBEXHLevel0 3 3" xfId="1893"/>
    <cellStyle name="SAPBEXHLevel0 3 4" xfId="2695"/>
    <cellStyle name="SAPBEXHLevel0 3 5" xfId="3023"/>
    <cellStyle name="SAPBEXHLevel0 3 6" xfId="5435"/>
    <cellStyle name="SAPBEXHLevel0 4" xfId="1001"/>
    <cellStyle name="SAPBEXHLevel0 4 2" xfId="1468"/>
    <cellStyle name="SAPBEXHLevel0 4 3" xfId="1894"/>
    <cellStyle name="SAPBEXHLevel0 4 4" xfId="2697"/>
    <cellStyle name="SAPBEXHLevel0 4 5" xfId="5436"/>
    <cellStyle name="SAPBEXHLevel0 5" xfId="2320"/>
    <cellStyle name="SAPBEXHLevel0 5 2" xfId="2699"/>
    <cellStyle name="SAPBEXHLevel0 5 2 2" xfId="3674"/>
    <cellStyle name="SAPBEXHLevel0 5 2 3" xfId="5437"/>
    <cellStyle name="SAPBEXHLevel0 5 3" xfId="2698"/>
    <cellStyle name="SAPBEXHLevel0 6" xfId="3323"/>
    <cellStyle name="SAPBEXHLevel0 6 2" xfId="4611"/>
    <cellStyle name="SAPBEXHLevel0 7" xfId="4767"/>
    <cellStyle name="SAPBEXHLevel0 8" xfId="5432"/>
    <cellStyle name="SAPBEXHLevel0 9" xfId="5684"/>
    <cellStyle name="SAPBEXHLevel0_1-13 2012 RDG po društvima" xfId="4612"/>
    <cellStyle name="SAPBEXHLevel0X" xfId="301"/>
    <cellStyle name="SAPBEXHLevel0X 10" xfId="2135"/>
    <cellStyle name="SAPBEXHLevel0X 11" xfId="2235"/>
    <cellStyle name="SAPBEXHLevel0X 12" xfId="2264"/>
    <cellStyle name="SAPBEXHLevel0X 13" xfId="5438"/>
    <cellStyle name="SAPBEXHLevel0X 14" xfId="674"/>
    <cellStyle name="SAPBEXHLevel0X 15" xfId="6076"/>
    <cellStyle name="SAPBEXHLevel0X 2" xfId="302"/>
    <cellStyle name="SAPBEXHLevel0X 2 2" xfId="676"/>
    <cellStyle name="SAPBEXHLevel0X 2 2 2" xfId="1007"/>
    <cellStyle name="SAPBEXHLevel0X 2 2 3" xfId="4613"/>
    <cellStyle name="SAPBEXHLevel0X 2 2 4" xfId="5440"/>
    <cellStyle name="SAPBEXHLevel0X 2 3" xfId="1006"/>
    <cellStyle name="SAPBEXHLevel0X 2 4" xfId="2134"/>
    <cellStyle name="SAPBEXHLevel0X 2 5" xfId="3022"/>
    <cellStyle name="SAPBEXHLevel0X 2 6" xfId="5439"/>
    <cellStyle name="SAPBEXHLevel0X 2 7" xfId="675"/>
    <cellStyle name="SAPBEXHLevel0X 2_CAPEX" xfId="4614"/>
    <cellStyle name="SAPBEXHLevel0X 3" xfId="677"/>
    <cellStyle name="SAPBEXHLevel0X 3 2" xfId="1008"/>
    <cellStyle name="SAPBEXHLevel0X 3 2 2" xfId="2701"/>
    <cellStyle name="SAPBEXHLevel0X 3 3" xfId="1895"/>
    <cellStyle name="SAPBEXHLevel0X 3 4" xfId="2133"/>
    <cellStyle name="SAPBEXHLevel0X 3 5" xfId="2700"/>
    <cellStyle name="SAPBEXHLevel0X 3 6" xfId="3021"/>
    <cellStyle name="SAPBEXHLevel0X 3 7" xfId="5441"/>
    <cellStyle name="SAPBEXHLevel0X 4" xfId="1005"/>
    <cellStyle name="SAPBEXHLevel0X 4 2" xfId="1896"/>
    <cellStyle name="SAPBEXHLevel0X 4 2 2" xfId="3673"/>
    <cellStyle name="SAPBEXHLevel0X 4 2 3" xfId="5443"/>
    <cellStyle name="SAPBEXHLevel0X 4 3" xfId="2132"/>
    <cellStyle name="SAPBEXHLevel0X 4 4" xfId="2702"/>
    <cellStyle name="SAPBEXHLevel0X 4 5" xfId="3326"/>
    <cellStyle name="SAPBEXHLevel0X 4 6" xfId="5442"/>
    <cellStyle name="SAPBEXHLevel0X 5" xfId="2131"/>
    <cellStyle name="SAPBEXHLevel0X 5 2" xfId="3327"/>
    <cellStyle name="SAPBEXHLevel0X 5 3" xfId="5444"/>
    <cellStyle name="SAPBEXHLevel0X 6" xfId="2130"/>
    <cellStyle name="SAPBEXHLevel0X 6 2" xfId="2704"/>
    <cellStyle name="SAPBEXHLevel0X 6 3" xfId="2703"/>
    <cellStyle name="SAPBEXHLevel0X 7" xfId="2129"/>
    <cellStyle name="SAPBEXHLevel0X 8" xfId="2128"/>
    <cellStyle name="SAPBEXHLevel0X 9" xfId="2127"/>
    <cellStyle name="SAPBEXHLevel0X_1-13 2012 RDG po društvima" xfId="4615"/>
    <cellStyle name="SAPBEXHLevel1" xfId="303"/>
    <cellStyle name="SAPBEXHLevel1 10" xfId="5586"/>
    <cellStyle name="SAPBEXHLevel1 11" xfId="678"/>
    <cellStyle name="SAPBEXHLevel1 12" xfId="6077"/>
    <cellStyle name="SAPBEXHLevel1 2" xfId="304"/>
    <cellStyle name="SAPBEXHLevel1 2 2" xfId="680"/>
    <cellStyle name="SAPBEXHLevel1 2 2 2" xfId="1011"/>
    <cellStyle name="SAPBEXHLevel1 2 2 3" xfId="4616"/>
    <cellStyle name="SAPBEXHLevel1 2 2 4" xfId="5447"/>
    <cellStyle name="SAPBEXHLevel1 2 3" xfId="1010"/>
    <cellStyle name="SAPBEXHLevel1 2 4" xfId="2126"/>
    <cellStyle name="SAPBEXHLevel1 2 5" xfId="3020"/>
    <cellStyle name="SAPBEXHLevel1 2 6" xfId="5446"/>
    <cellStyle name="SAPBEXHLevel1 2 7" xfId="679"/>
    <cellStyle name="SAPBEXHLevel1 2_CAPEX" xfId="4617"/>
    <cellStyle name="SAPBEXHLevel1 3" xfId="681"/>
    <cellStyle name="SAPBEXHLevel1 3 2" xfId="1012"/>
    <cellStyle name="SAPBEXHLevel1 3 2 2" xfId="2706"/>
    <cellStyle name="SAPBEXHLevel1 3 3" xfId="1897"/>
    <cellStyle name="SAPBEXHLevel1 3 4" xfId="2705"/>
    <cellStyle name="SAPBEXHLevel1 3 5" xfId="3019"/>
    <cellStyle name="SAPBEXHLevel1 3 6" xfId="5448"/>
    <cellStyle name="SAPBEXHLevel1 4" xfId="1009"/>
    <cellStyle name="SAPBEXHLevel1 4 2" xfId="1477"/>
    <cellStyle name="SAPBEXHLevel1 4 3" xfId="2707"/>
    <cellStyle name="SAPBEXHLevel1 4 4" xfId="5449"/>
    <cellStyle name="SAPBEXHLevel1 5" xfId="1898"/>
    <cellStyle name="SAPBEXHLevel1 5 2" xfId="2709"/>
    <cellStyle name="SAPBEXHLevel1 5 2 2" xfId="3672"/>
    <cellStyle name="SAPBEXHLevel1 5 2 3" xfId="5451"/>
    <cellStyle name="SAPBEXHLevel1 5 3" xfId="2708"/>
    <cellStyle name="SAPBEXHLevel1 5 4" xfId="3330"/>
    <cellStyle name="SAPBEXHLevel1 5 5" xfId="5450"/>
    <cellStyle name="SAPBEXHLevel1 6" xfId="2319"/>
    <cellStyle name="SAPBEXHLevel1 6 2" xfId="4618"/>
    <cellStyle name="SAPBEXHLevel1 7" xfId="4768"/>
    <cellStyle name="SAPBEXHLevel1 8" xfId="5445"/>
    <cellStyle name="SAPBEXHLevel1 9" xfId="5685"/>
    <cellStyle name="SAPBEXHLevel1_1-13 2012 RDG po društvima" xfId="4619"/>
    <cellStyle name="SAPBEXHLevel1X" xfId="305"/>
    <cellStyle name="SAPBEXHLevel1X 10" xfId="2125"/>
    <cellStyle name="SAPBEXHLevel1X 11" xfId="2234"/>
    <cellStyle name="SAPBEXHLevel1X 12" xfId="2261"/>
    <cellStyle name="SAPBEXHLevel1X 13" xfId="5452"/>
    <cellStyle name="SAPBEXHLevel1X 14" xfId="682"/>
    <cellStyle name="SAPBEXHLevel1X 15" xfId="6078"/>
    <cellStyle name="SAPBEXHLevel1X 2" xfId="306"/>
    <cellStyle name="SAPBEXHLevel1X 2 2" xfId="684"/>
    <cellStyle name="SAPBEXHLevel1X 2 2 2" xfId="1015"/>
    <cellStyle name="SAPBEXHLevel1X 2 2 3" xfId="4620"/>
    <cellStyle name="SAPBEXHLevel1X 2 2 4" xfId="5454"/>
    <cellStyle name="SAPBEXHLevel1X 2 3" xfId="1014"/>
    <cellStyle name="SAPBEXHLevel1X 2 4" xfId="2124"/>
    <cellStyle name="SAPBEXHLevel1X 2 5" xfId="3018"/>
    <cellStyle name="SAPBEXHLevel1X 2 6" xfId="5453"/>
    <cellStyle name="SAPBEXHLevel1X 2 7" xfId="683"/>
    <cellStyle name="SAPBEXHLevel1X 2_CAPEX" xfId="4621"/>
    <cellStyle name="SAPBEXHLevel1X 3" xfId="685"/>
    <cellStyle name="SAPBEXHLevel1X 3 2" xfId="1016"/>
    <cellStyle name="SAPBEXHLevel1X 3 2 2" xfId="2711"/>
    <cellStyle name="SAPBEXHLevel1X 3 3" xfId="1899"/>
    <cellStyle name="SAPBEXHLevel1X 3 4" xfId="2123"/>
    <cellStyle name="SAPBEXHLevel1X 3 5" xfId="2710"/>
    <cellStyle name="SAPBEXHLevel1X 3 6" xfId="3016"/>
    <cellStyle name="SAPBEXHLevel1X 3 7" xfId="5455"/>
    <cellStyle name="SAPBEXHLevel1X 4" xfId="1013"/>
    <cellStyle name="SAPBEXHLevel1X 4 2" xfId="1900"/>
    <cellStyle name="SAPBEXHLevel1X 4 2 2" xfId="3671"/>
    <cellStyle name="SAPBEXHLevel1X 4 2 3" xfId="5457"/>
    <cellStyle name="SAPBEXHLevel1X 4 3" xfId="2122"/>
    <cellStyle name="SAPBEXHLevel1X 4 4" xfId="2712"/>
    <cellStyle name="SAPBEXHLevel1X 4 5" xfId="3334"/>
    <cellStyle name="SAPBEXHLevel1X 4 6" xfId="5456"/>
    <cellStyle name="SAPBEXHLevel1X 5" xfId="2121"/>
    <cellStyle name="SAPBEXHLevel1X 5 2" xfId="4769"/>
    <cellStyle name="SAPBEXHLevel1X 6" xfId="2120"/>
    <cellStyle name="SAPBEXHLevel1X 6 2" xfId="2714"/>
    <cellStyle name="SAPBEXHLevel1X 6 3" xfId="2713"/>
    <cellStyle name="SAPBEXHLevel1X 7" xfId="2119"/>
    <cellStyle name="SAPBEXHLevel1X 8" xfId="2118"/>
    <cellStyle name="SAPBEXHLevel1X 9" xfId="2117"/>
    <cellStyle name="SAPBEXHLevel1X_1-13 2012 RDG po društvima" xfId="4622"/>
    <cellStyle name="SAPBEXHLevel2" xfId="307"/>
    <cellStyle name="SAPBEXHLevel2 10" xfId="5585"/>
    <cellStyle name="SAPBEXHLevel2 11" xfId="686"/>
    <cellStyle name="SAPBEXHLevel2 12" xfId="6079"/>
    <cellStyle name="SAPBEXHLevel2 2" xfId="308"/>
    <cellStyle name="SAPBEXHLevel2 2 2" xfId="688"/>
    <cellStyle name="SAPBEXHLevel2 2 2 2" xfId="1019"/>
    <cellStyle name="SAPBEXHLevel2 2 2 3" xfId="4623"/>
    <cellStyle name="SAPBEXHLevel2 2 2 4" xfId="5460"/>
    <cellStyle name="SAPBEXHLevel2 2 3" xfId="1018"/>
    <cellStyle name="SAPBEXHLevel2 2 4" xfId="2116"/>
    <cellStyle name="SAPBEXHLevel2 2 5" xfId="3014"/>
    <cellStyle name="SAPBEXHLevel2 2 6" xfId="5459"/>
    <cellStyle name="SAPBEXHLevel2 2 7" xfId="687"/>
    <cellStyle name="SAPBEXHLevel2 2_CAPEX" xfId="4624"/>
    <cellStyle name="SAPBEXHLevel2 3" xfId="689"/>
    <cellStyle name="SAPBEXHLevel2 3 2" xfId="1020"/>
    <cellStyle name="SAPBEXHLevel2 3 2 2" xfId="2716"/>
    <cellStyle name="SAPBEXHLevel2 3 3" xfId="1901"/>
    <cellStyle name="SAPBEXHLevel2 3 4" xfId="2715"/>
    <cellStyle name="SAPBEXHLevel2 3 5" xfId="3013"/>
    <cellStyle name="SAPBEXHLevel2 3 6" xfId="5461"/>
    <cellStyle name="SAPBEXHLevel2 4" xfId="1017"/>
    <cellStyle name="SAPBEXHLevel2 4 2" xfId="1486"/>
    <cellStyle name="SAPBEXHLevel2 4 3" xfId="2717"/>
    <cellStyle name="SAPBEXHLevel2 4 4" xfId="5462"/>
    <cellStyle name="SAPBEXHLevel2 5" xfId="1902"/>
    <cellStyle name="SAPBEXHLevel2 5 2" xfId="2719"/>
    <cellStyle name="SAPBEXHLevel2 5 2 2" xfId="3670"/>
    <cellStyle name="SAPBEXHLevel2 5 2 3" xfId="5464"/>
    <cellStyle name="SAPBEXHLevel2 5 3" xfId="2718"/>
    <cellStyle name="SAPBEXHLevel2 5 4" xfId="3335"/>
    <cellStyle name="SAPBEXHLevel2 5 5" xfId="5463"/>
    <cellStyle name="SAPBEXHLevel2 6" xfId="2318"/>
    <cellStyle name="SAPBEXHLevel2 6 2" xfId="4625"/>
    <cellStyle name="SAPBEXHLevel2 7" xfId="4770"/>
    <cellStyle name="SAPBEXHLevel2 8" xfId="5458"/>
    <cellStyle name="SAPBEXHLevel2 9" xfId="5686"/>
    <cellStyle name="SAPBEXHLevel2_1-13 2012 RDG po društvima" xfId="4626"/>
    <cellStyle name="SAPBEXHLevel2X" xfId="309"/>
    <cellStyle name="SAPBEXHLevel2X 10" xfId="2115"/>
    <cellStyle name="SAPBEXHLevel2X 11" xfId="2233"/>
    <cellStyle name="SAPBEXHLevel2X 12" xfId="2204"/>
    <cellStyle name="SAPBEXHLevel2X 13" xfId="5465"/>
    <cellStyle name="SAPBEXHLevel2X 14" xfId="690"/>
    <cellStyle name="SAPBEXHLevel2X 15" xfId="6080"/>
    <cellStyle name="SAPBEXHLevel2X 2" xfId="310"/>
    <cellStyle name="SAPBEXHLevel2X 2 2" xfId="692"/>
    <cellStyle name="SAPBEXHLevel2X 2 2 2" xfId="1023"/>
    <cellStyle name="SAPBEXHLevel2X 2 2 3" xfId="4627"/>
    <cellStyle name="SAPBEXHLevel2X 2 2 4" xfId="5467"/>
    <cellStyle name="SAPBEXHLevel2X 2 3" xfId="1022"/>
    <cellStyle name="SAPBEXHLevel2X 2 4" xfId="2114"/>
    <cellStyle name="SAPBEXHLevel2X 2 5" xfId="3012"/>
    <cellStyle name="SAPBEXHLevel2X 2 6" xfId="5466"/>
    <cellStyle name="SAPBEXHLevel2X 2 7" xfId="691"/>
    <cellStyle name="SAPBEXHLevel2X 2_CAPEX" xfId="4628"/>
    <cellStyle name="SAPBEXHLevel2X 3" xfId="693"/>
    <cellStyle name="SAPBEXHLevel2X 3 2" xfId="1024"/>
    <cellStyle name="SAPBEXHLevel2X 3 2 2" xfId="2721"/>
    <cellStyle name="SAPBEXHLevel2X 3 3" xfId="1903"/>
    <cellStyle name="SAPBEXHLevel2X 3 4" xfId="2113"/>
    <cellStyle name="SAPBEXHLevel2X 3 5" xfId="2720"/>
    <cellStyle name="SAPBEXHLevel2X 3 6" xfId="3011"/>
    <cellStyle name="SAPBEXHLevel2X 3 7" xfId="5468"/>
    <cellStyle name="SAPBEXHLevel2X 4" xfId="1021"/>
    <cellStyle name="SAPBEXHLevel2X 4 2" xfId="1904"/>
    <cellStyle name="SAPBEXHLevel2X 4 2 2" xfId="3669"/>
    <cellStyle name="SAPBEXHLevel2X 4 2 3" xfId="5470"/>
    <cellStyle name="SAPBEXHLevel2X 4 3" xfId="2112"/>
    <cellStyle name="SAPBEXHLevel2X 4 4" xfId="2722"/>
    <cellStyle name="SAPBEXHLevel2X 4 5" xfId="3338"/>
    <cellStyle name="SAPBEXHLevel2X 4 6" xfId="5469"/>
    <cellStyle name="SAPBEXHLevel2X 5" xfId="2111"/>
    <cellStyle name="SAPBEXHLevel2X 5 2" xfId="4771"/>
    <cellStyle name="SAPBEXHLevel2X 6" xfId="2110"/>
    <cellStyle name="SAPBEXHLevel2X 6 2" xfId="2724"/>
    <cellStyle name="SAPBEXHLevel2X 6 3" xfId="2723"/>
    <cellStyle name="SAPBEXHLevel2X 7" xfId="2109"/>
    <cellStyle name="SAPBEXHLevel2X 8" xfId="2108"/>
    <cellStyle name="SAPBEXHLevel2X 9" xfId="2107"/>
    <cellStyle name="SAPBEXHLevel2X_1-13 2012 RDG po društvima" xfId="4629"/>
    <cellStyle name="SAPBEXHLevel3" xfId="311"/>
    <cellStyle name="SAPBEXHLevel3 10" xfId="5584"/>
    <cellStyle name="SAPBEXHLevel3 11" xfId="694"/>
    <cellStyle name="SAPBEXHLevel3 12" xfId="6081"/>
    <cellStyle name="SAPBEXHLevel3 2" xfId="312"/>
    <cellStyle name="SAPBEXHLevel3 2 2" xfId="696"/>
    <cellStyle name="SAPBEXHLevel3 2 2 2" xfId="1027"/>
    <cellStyle name="SAPBEXHLevel3 2 2 3" xfId="4630"/>
    <cellStyle name="SAPBEXHLevel3 2 2 4" xfId="5473"/>
    <cellStyle name="SAPBEXHLevel3 2 3" xfId="1026"/>
    <cellStyle name="SAPBEXHLevel3 2 4" xfId="2106"/>
    <cellStyle name="SAPBEXHLevel3 2 5" xfId="3010"/>
    <cellStyle name="SAPBEXHLevel3 2 6" xfId="5472"/>
    <cellStyle name="SAPBEXHLevel3 2 7" xfId="695"/>
    <cellStyle name="SAPBEXHLevel3 2_CAPEX" xfId="4631"/>
    <cellStyle name="SAPBEXHLevel3 3" xfId="697"/>
    <cellStyle name="SAPBEXHLevel3 3 2" xfId="1028"/>
    <cellStyle name="SAPBEXHLevel3 3 2 2" xfId="2726"/>
    <cellStyle name="SAPBEXHLevel3 3 3" xfId="1905"/>
    <cellStyle name="SAPBEXHLevel3 3 4" xfId="2725"/>
    <cellStyle name="SAPBEXHLevel3 3 5" xfId="3006"/>
    <cellStyle name="SAPBEXHLevel3 3 6" xfId="5474"/>
    <cellStyle name="SAPBEXHLevel3 4" xfId="1025"/>
    <cellStyle name="SAPBEXHLevel3 4 2" xfId="1495"/>
    <cellStyle name="SAPBEXHLevel3 4 3" xfId="2727"/>
    <cellStyle name="SAPBEXHLevel3 4 4" xfId="5475"/>
    <cellStyle name="SAPBEXHLevel3 5" xfId="1906"/>
    <cellStyle name="SAPBEXHLevel3 5 2" xfId="2729"/>
    <cellStyle name="SAPBEXHLevel3 5 2 2" xfId="3668"/>
    <cellStyle name="SAPBEXHLevel3 5 2 3" xfId="5477"/>
    <cellStyle name="SAPBEXHLevel3 5 3" xfId="2728"/>
    <cellStyle name="SAPBEXHLevel3 5 4" xfId="3339"/>
    <cellStyle name="SAPBEXHLevel3 5 5" xfId="5476"/>
    <cellStyle name="SAPBEXHLevel3 6" xfId="2317"/>
    <cellStyle name="SAPBEXHLevel3 6 2" xfId="4632"/>
    <cellStyle name="SAPBEXHLevel3 7" xfId="4772"/>
    <cellStyle name="SAPBEXHLevel3 8" xfId="5471"/>
    <cellStyle name="SAPBEXHLevel3 9" xfId="5687"/>
    <cellStyle name="SAPBEXHLevel3_ Bottom up 2013-2015_Template1" xfId="4633"/>
    <cellStyle name="SAPBEXHLevel3X" xfId="313"/>
    <cellStyle name="SAPBEXHLevel3X 10" xfId="2105"/>
    <cellStyle name="SAPBEXHLevel3X 11" xfId="2232"/>
    <cellStyle name="SAPBEXHLevel3X 12" xfId="2203"/>
    <cellStyle name="SAPBEXHLevel3X 13" xfId="5478"/>
    <cellStyle name="SAPBEXHLevel3X 14" xfId="698"/>
    <cellStyle name="SAPBEXHLevel3X 15" xfId="6082"/>
    <cellStyle name="SAPBEXHLevel3X 2" xfId="314"/>
    <cellStyle name="SAPBEXHLevel3X 2 2" xfId="700"/>
    <cellStyle name="SAPBEXHLevel3X 2 2 2" xfId="1031"/>
    <cellStyle name="SAPBEXHLevel3X 2 2 3" xfId="4634"/>
    <cellStyle name="SAPBEXHLevel3X 2 2 4" xfId="5480"/>
    <cellStyle name="SAPBEXHLevel3X 2 3" xfId="1030"/>
    <cellStyle name="SAPBEXHLevel3X 2 4" xfId="2104"/>
    <cellStyle name="SAPBEXHLevel3X 2 5" xfId="3004"/>
    <cellStyle name="SAPBEXHLevel3X 2 6" xfId="5479"/>
    <cellStyle name="SAPBEXHLevel3X 2 7" xfId="699"/>
    <cellStyle name="SAPBEXHLevel3X 2_CAPEX" xfId="4635"/>
    <cellStyle name="SAPBEXHLevel3X 3" xfId="701"/>
    <cellStyle name="SAPBEXHLevel3X 3 2" xfId="1032"/>
    <cellStyle name="SAPBEXHLevel3X 3 2 2" xfId="2731"/>
    <cellStyle name="SAPBEXHLevel3X 3 3" xfId="1907"/>
    <cellStyle name="SAPBEXHLevel3X 3 4" xfId="2103"/>
    <cellStyle name="SAPBEXHLevel3X 3 5" xfId="2730"/>
    <cellStyle name="SAPBEXHLevel3X 3 6" xfId="3003"/>
    <cellStyle name="SAPBEXHLevel3X 3 7" xfId="5481"/>
    <cellStyle name="SAPBEXHLevel3X 4" xfId="1029"/>
    <cellStyle name="SAPBEXHLevel3X 4 2" xfId="1908"/>
    <cellStyle name="SAPBEXHLevel3X 4 2 2" xfId="3667"/>
    <cellStyle name="SAPBEXHLevel3X 4 2 3" xfId="5483"/>
    <cellStyle name="SAPBEXHLevel3X 4 3" xfId="2102"/>
    <cellStyle name="SAPBEXHLevel3X 4 4" xfId="2732"/>
    <cellStyle name="SAPBEXHLevel3X 4 5" xfId="3342"/>
    <cellStyle name="SAPBEXHLevel3X 4 6" xfId="5482"/>
    <cellStyle name="SAPBEXHLevel3X 5" xfId="2101"/>
    <cellStyle name="SAPBEXHLevel3X 5 2" xfId="4773"/>
    <cellStyle name="SAPBEXHLevel3X 6" xfId="2100"/>
    <cellStyle name="SAPBEXHLevel3X 6 2" xfId="2734"/>
    <cellStyle name="SAPBEXHLevel3X 6 3" xfId="2733"/>
    <cellStyle name="SAPBEXHLevel3X 7" xfId="2099"/>
    <cellStyle name="SAPBEXHLevel3X 8" xfId="2098"/>
    <cellStyle name="SAPBEXHLevel3X 9" xfId="2097"/>
    <cellStyle name="SAPBEXHLevel3X_1-13 2012 RDG po društvima" xfId="4636"/>
    <cellStyle name="SAPBEXinputData" xfId="315"/>
    <cellStyle name="SAPBEXinputData 10" xfId="2096"/>
    <cellStyle name="SAPBEXinputData 11" xfId="2231"/>
    <cellStyle name="SAPBEXinputData 12" xfId="5484"/>
    <cellStyle name="SAPBEXinputData 13" xfId="702"/>
    <cellStyle name="SAPBEXinputData 2" xfId="316"/>
    <cellStyle name="SAPBEXinputData 2 2" xfId="704"/>
    <cellStyle name="SAPBEXinputData 2 2 2" xfId="1035"/>
    <cellStyle name="SAPBEXinputData 2 2 3" xfId="5486"/>
    <cellStyle name="SAPBEXinputData 2 3" xfId="1034"/>
    <cellStyle name="SAPBEXinputData 2 4" xfId="2095"/>
    <cellStyle name="SAPBEXinputData 2 5" xfId="5485"/>
    <cellStyle name="SAPBEXinputData 2 6" xfId="703"/>
    <cellStyle name="SAPBEXinputData 3" xfId="1033"/>
    <cellStyle name="SAPBEXinputData 3 2" xfId="2094"/>
    <cellStyle name="SAPBEXinputData 3 3" xfId="2735"/>
    <cellStyle name="SAPBEXinputData 3 4" xfId="4637"/>
    <cellStyle name="SAPBEXinputData 4" xfId="1909"/>
    <cellStyle name="SAPBEXinputData 4 2" xfId="2093"/>
    <cellStyle name="SAPBEXinputData 4 3" xfId="2736"/>
    <cellStyle name="SAPBEXinputData 5" xfId="2092"/>
    <cellStyle name="SAPBEXinputData 6" xfId="2091"/>
    <cellStyle name="SAPBEXinputData 6 2" xfId="2738"/>
    <cellStyle name="SAPBEXinputData 6 3" xfId="2737"/>
    <cellStyle name="SAPBEXinputData 7" xfId="2090"/>
    <cellStyle name="SAPBEXinputData 8" xfId="2089"/>
    <cellStyle name="SAPBEXinputData 9" xfId="2088"/>
    <cellStyle name="SAPBEXinputData_2011 terv-FC3_TD vs BU terv CAPEX_11.09.26" xfId="1910"/>
    <cellStyle name="SAPBEXItemHeader" xfId="317"/>
    <cellStyle name="SAPBEXItemHeader 2" xfId="1036"/>
    <cellStyle name="SAPBEXItemHeader 3" xfId="3000"/>
    <cellStyle name="SAPBEXItemHeader 4" xfId="5487"/>
    <cellStyle name="SAPBEXItemHeader 5" xfId="705"/>
    <cellStyle name="SAPBEXresData" xfId="318"/>
    <cellStyle name="SAPBEXresData 2" xfId="319"/>
    <cellStyle name="SAPBEXresData 2 2" xfId="2087"/>
    <cellStyle name="SAPBEXresData 2 2 2" xfId="2740"/>
    <cellStyle name="SAPBEXresData 2 3" xfId="2739"/>
    <cellStyle name="SAPBEXresData 2 4" xfId="2998"/>
    <cellStyle name="SAPBEXresData 3" xfId="706"/>
    <cellStyle name="SAPBEXresData 3 2" xfId="1038"/>
    <cellStyle name="SAPBEXresData 3 3" xfId="2741"/>
    <cellStyle name="SAPBEXresData 3 4" xfId="4638"/>
    <cellStyle name="SAPBEXresData 3 5" xfId="5488"/>
    <cellStyle name="SAPBEXresData 4" xfId="2230"/>
    <cellStyle name="SAPBEXresData 4 2" xfId="3350"/>
    <cellStyle name="SAPBEXresData 4 3" xfId="5489"/>
    <cellStyle name="SAPBEXresData 5" xfId="2316"/>
    <cellStyle name="SAPBEXresData 6" xfId="6083"/>
    <cellStyle name="SAPBEXresData_1-13 2012 RDG po društvima" xfId="4639"/>
    <cellStyle name="SAPBEXresDataEmph" xfId="320"/>
    <cellStyle name="SAPBEXresDataEmph 2" xfId="321"/>
    <cellStyle name="SAPBEXresDataEmph 2 2" xfId="2743"/>
    <cellStyle name="SAPBEXresDataEmph 2 3" xfId="2742"/>
    <cellStyle name="SAPBEXresDataEmph 2 4" xfId="2997"/>
    <cellStyle name="SAPBEXresDataEmph 3" xfId="707"/>
    <cellStyle name="SAPBEXresDataEmph 3 2" xfId="1039"/>
    <cellStyle name="SAPBEXresDataEmph 3 3" xfId="2744"/>
    <cellStyle name="SAPBEXresDataEmph 3 4" xfId="4640"/>
    <cellStyle name="SAPBEXresDataEmph 3 5" xfId="5490"/>
    <cellStyle name="SAPBEXresDataEmph 4" xfId="2229"/>
    <cellStyle name="SAPBEXresDataEmph 4 2" xfId="3352"/>
    <cellStyle name="SAPBEXresDataEmph 4 3" xfId="5491"/>
    <cellStyle name="SAPBEXresDataEmph 5" xfId="2202"/>
    <cellStyle name="SAPBEXresDataEmph 6" xfId="6084"/>
    <cellStyle name="SAPBEXresDataEmph_1-13 2012 RDG po društvima" xfId="4641"/>
    <cellStyle name="SAPBEXresItem" xfId="322"/>
    <cellStyle name="SAPBEXresItem 2" xfId="323"/>
    <cellStyle name="SAPBEXresItem 2 2" xfId="2086"/>
    <cellStyle name="SAPBEXresItem 2 2 2" xfId="2746"/>
    <cellStyle name="SAPBEXresItem 2 3" xfId="2745"/>
    <cellStyle name="SAPBEXresItem 2 4" xfId="2996"/>
    <cellStyle name="SAPBEXresItem 3" xfId="708"/>
    <cellStyle name="SAPBEXresItem 3 2" xfId="1040"/>
    <cellStyle name="SAPBEXresItem 3 3" xfId="2747"/>
    <cellStyle name="SAPBEXresItem 3 4" xfId="4642"/>
    <cellStyle name="SAPBEXresItem 3 5" xfId="5492"/>
    <cellStyle name="SAPBEXresItem 4" xfId="2228"/>
    <cellStyle name="SAPBEXresItem 4 2" xfId="3354"/>
    <cellStyle name="SAPBEXresItem 4 3" xfId="5493"/>
    <cellStyle name="SAPBEXresItem 5" xfId="2315"/>
    <cellStyle name="SAPBEXresItem 6" xfId="6085"/>
    <cellStyle name="SAPBEXresItem_1-13 2012 RDG po društvima" xfId="4643"/>
    <cellStyle name="SAPBEXresItemX" xfId="324"/>
    <cellStyle name="SAPBEXresItemX 2" xfId="325"/>
    <cellStyle name="SAPBEXresItemX 2 2" xfId="1042"/>
    <cellStyle name="SAPBEXresItemX 2 3" xfId="2085"/>
    <cellStyle name="SAPBEXresItemX 2 4" xfId="2748"/>
    <cellStyle name="SAPBEXresItemX 2 5" xfId="2995"/>
    <cellStyle name="SAPBEXresItemX 2 6" xfId="5495"/>
    <cellStyle name="SAPBEXresItemX 2 7" xfId="710"/>
    <cellStyle name="SAPBEXresItemX 3" xfId="711"/>
    <cellStyle name="SAPBEXresItemX 3 2" xfId="1043"/>
    <cellStyle name="SAPBEXresItemX 3 3" xfId="2749"/>
    <cellStyle name="SAPBEXresItemX 3 4" xfId="4644"/>
    <cellStyle name="SAPBEXresItemX 3 5" xfId="5496"/>
    <cellStyle name="SAPBEXresItemX 4" xfId="1041"/>
    <cellStyle name="SAPBEXresItemX 4 2" xfId="3357"/>
    <cellStyle name="SAPBEXresItemX 4 3" xfId="5497"/>
    <cellStyle name="SAPBEXresItemX 5" xfId="2227"/>
    <cellStyle name="SAPBEXresItemX 6" xfId="2201"/>
    <cellStyle name="SAPBEXresItemX 7" xfId="5494"/>
    <cellStyle name="SAPBEXresItemX 8" xfId="709"/>
    <cellStyle name="SAPBEXresItemX 9" xfId="6086"/>
    <cellStyle name="SAPBEXresItemX_1-13 2012 RDG po društvima" xfId="4645"/>
    <cellStyle name="SAPBEXstdData" xfId="326"/>
    <cellStyle name="SAPBEXstdData 2" xfId="712"/>
    <cellStyle name="SAPBEXstdData 2 2" xfId="1518"/>
    <cellStyle name="SAPBEXstdData 2 2 2" xfId="1913"/>
    <cellStyle name="SAPBEXstdData 2 3" xfId="2226"/>
    <cellStyle name="SAPBEXstdData 2 4" xfId="2993"/>
    <cellStyle name="SAPBEXstdData 3" xfId="1169"/>
    <cellStyle name="SAPBEXstdData 3 2" xfId="1519"/>
    <cellStyle name="SAPBEXstdData 3 2 2" xfId="2751"/>
    <cellStyle name="SAPBEXstdData 3 3" xfId="2750"/>
    <cellStyle name="SAPBEXstdData 3 4" xfId="2992"/>
    <cellStyle name="SAPBEXstdData 3 5" xfId="5498"/>
    <cellStyle name="SAPBEXstdData 4" xfId="1914"/>
    <cellStyle name="SAPBEXstdData 4 2" xfId="3362"/>
    <cellStyle name="SAPBEXstdData 4 3" xfId="4132"/>
    <cellStyle name="SAPBEXstdData 4 4" xfId="5499"/>
    <cellStyle name="SAPBEXstdData 5" xfId="4646"/>
    <cellStyle name="SAPBEXstdData_1-13 2012 RDG po društvima" xfId="4647"/>
    <cellStyle name="SAPBEXstdDataEmph" xfId="327"/>
    <cellStyle name="SAPBEXstdDataEmph 2" xfId="1915"/>
    <cellStyle name="SAPBEXstdDataEmph 2 2" xfId="2084"/>
    <cellStyle name="SAPBEXstdDataEmph 2 3" xfId="2752"/>
    <cellStyle name="SAPBEXstdDataEmph 2 4" xfId="2991"/>
    <cellStyle name="SAPBEXstdDataEmph 2 5" xfId="5500"/>
    <cellStyle name="SAPBEXstdDataEmph 2 6" xfId="6088"/>
    <cellStyle name="SAPBEXstdDataEmph 3" xfId="2225"/>
    <cellStyle name="SAPBEXstdDataEmph 3 2" xfId="2753"/>
    <cellStyle name="SAPBEXstdDataEmph 4" xfId="2200"/>
    <cellStyle name="SAPBEXstdDataEmph 4 2" xfId="2754"/>
    <cellStyle name="SAPBEXstdDataEmph 5" xfId="6087"/>
    <cellStyle name="SAPBEXstdDataEmph_1-13 2012 RDG po društvima" xfId="4648"/>
    <cellStyle name="SAPBEXstdItem" xfId="328"/>
    <cellStyle name="SAPBEXstdItem 2" xfId="713"/>
    <cellStyle name="SAPBEXstdItem 2 2" xfId="1044"/>
    <cellStyle name="SAPBEXstdItem 2 2 2" xfId="2756"/>
    <cellStyle name="SAPBEXstdItem 2 3" xfId="1916"/>
    <cellStyle name="SAPBEXstdItem 2 4" xfId="2224"/>
    <cellStyle name="SAPBEXstdItem 2 5" xfId="2755"/>
    <cellStyle name="SAPBEXstdItem 2 6" xfId="2986"/>
    <cellStyle name="SAPBEXstdItem 2 7" xfId="4124"/>
    <cellStyle name="SAPBEXstdItem 2 8" xfId="5501"/>
    <cellStyle name="SAPBEXstdItem 3" xfId="1170"/>
    <cellStyle name="SAPBEXstdItem 3 2" xfId="1917"/>
    <cellStyle name="SAPBEXstdItem 3 2 2" xfId="2984"/>
    <cellStyle name="SAPBEXstdItem 3 2 3" xfId="3666"/>
    <cellStyle name="SAPBEXstdItem 3 2 4" xfId="5503"/>
    <cellStyle name="SAPBEXstdItem 3 3" xfId="2757"/>
    <cellStyle name="SAPBEXstdItem 3 4" xfId="3365"/>
    <cellStyle name="SAPBEXstdItem 3 5" xfId="2985"/>
    <cellStyle name="SAPBEXstdItem 3 6" xfId="5502"/>
    <cellStyle name="SAPBEXstdItem 4" xfId="1918"/>
    <cellStyle name="SAPBEXstdItem 4 2" xfId="2758"/>
    <cellStyle name="SAPBEXstdItem 4 3" xfId="3366"/>
    <cellStyle name="SAPBEXstdItem 4 4" xfId="2983"/>
    <cellStyle name="SAPBEXstdItem 4 5" xfId="5504"/>
    <cellStyle name="SAPBEXstdItem 5" xfId="2979"/>
    <cellStyle name="SAPBEXstdItem_1-13 2012 RDG po društvima" xfId="4649"/>
    <cellStyle name="SAPBEXstdItemX" xfId="329"/>
    <cellStyle name="SAPBEXstdItemX 2" xfId="330"/>
    <cellStyle name="SAPBEXstdItemX 2 2" xfId="1046"/>
    <cellStyle name="SAPBEXstdItemX 2 2 2" xfId="4650"/>
    <cellStyle name="SAPBEXstdItemX 2 3" xfId="2083"/>
    <cellStyle name="SAPBEXstdItemX 2 4" xfId="2759"/>
    <cellStyle name="SAPBEXstdItemX 2 5" xfId="3486"/>
    <cellStyle name="SAPBEXstdItemX 2 6" xfId="5506"/>
    <cellStyle name="SAPBEXstdItemX 2 7" xfId="715"/>
    <cellStyle name="SAPBEXstdItemX 3" xfId="716"/>
    <cellStyle name="SAPBEXstdItemX 3 2" xfId="1047"/>
    <cellStyle name="SAPBEXstdItemX 3 2 2" xfId="2973"/>
    <cellStyle name="SAPBEXstdItemX 3 3" xfId="2760"/>
    <cellStyle name="SAPBEXstdItemX 3 4" xfId="2974"/>
    <cellStyle name="SAPBEXstdItemX 3 5" xfId="4651"/>
    <cellStyle name="SAPBEXstdItemX 3 6" xfId="5507"/>
    <cellStyle name="SAPBEXstdItemX 4" xfId="1045"/>
    <cellStyle name="SAPBEXstdItemX 4 2" xfId="3369"/>
    <cellStyle name="SAPBEXstdItemX 4 3" xfId="2972"/>
    <cellStyle name="SAPBEXstdItemX 4 4" xfId="5508"/>
    <cellStyle name="SAPBEXstdItemX 5" xfId="2223"/>
    <cellStyle name="SAPBEXstdItemX 5 2" xfId="3370"/>
    <cellStyle name="SAPBEXstdItemX 5 3" xfId="2971"/>
    <cellStyle name="SAPBEXstdItemX 5 4" xfId="5509"/>
    <cellStyle name="SAPBEXstdItemX 6" xfId="2199"/>
    <cellStyle name="SAPBEXstdItemX 6 2" xfId="4774"/>
    <cellStyle name="SAPBEXstdItemX 7" xfId="5505"/>
    <cellStyle name="SAPBEXstdItemX 8" xfId="714"/>
    <cellStyle name="SAPBEXstdItemX 9" xfId="6089"/>
    <cellStyle name="SAPBEXstdItemX_1-13 2012 RDG po društvima" xfId="4652"/>
    <cellStyle name="SAPBEXtitle" xfId="331"/>
    <cellStyle name="SAPBEXtitle 2" xfId="332"/>
    <cellStyle name="SAPBEXtitle 2 2" xfId="717"/>
    <cellStyle name="SAPBEXtitle 2 3" xfId="2082"/>
    <cellStyle name="SAPBEXtitle 2 4" xfId="2761"/>
    <cellStyle name="SAPBEXtitle 2 5" xfId="2967"/>
    <cellStyle name="SAPBEXtitle 3" xfId="718"/>
    <cellStyle name="SAPBEXtitle 3 2" xfId="1048"/>
    <cellStyle name="SAPBEXtitle 3 3" xfId="2762"/>
    <cellStyle name="SAPBEXtitle 3 4" xfId="2962"/>
    <cellStyle name="SAPBEXtitle 3 5" xfId="4653"/>
    <cellStyle name="SAPBEXtitle 3 6" xfId="5510"/>
    <cellStyle name="SAPBEXtitle 4" xfId="1171"/>
    <cellStyle name="SAPBEXtitle 4 2" xfId="2763"/>
    <cellStyle name="SAPBEXtitle 4 3" xfId="3373"/>
    <cellStyle name="SAPBEXtitle 4 4" xfId="4654"/>
    <cellStyle name="SAPBEXtitle 4 5" xfId="5511"/>
    <cellStyle name="SAPBEXtitle 5" xfId="2222"/>
    <cellStyle name="SAPBEXtitle 5 2" xfId="2765"/>
    <cellStyle name="SAPBEXtitle 5 3" xfId="2764"/>
    <cellStyle name="SAPBEXtitle 5 4" xfId="3374"/>
    <cellStyle name="SAPBEXtitle 5 5" xfId="4655"/>
    <cellStyle name="SAPBEXtitle 5 6" xfId="5512"/>
    <cellStyle name="SAPBEXtitle 6" xfId="2314"/>
    <cellStyle name="SAPBEXtitle 6 2" xfId="3375"/>
    <cellStyle name="SAPBEXtitle 6 3" xfId="5513"/>
    <cellStyle name="SAPBEXtitle 7" xfId="3376"/>
    <cellStyle name="SAPBEXtitle 8" xfId="3377"/>
    <cellStyle name="SAPBEXtitle_1-13 2012 RDG po društvima" xfId="4656"/>
    <cellStyle name="SAPBEXunassignedItem" xfId="333"/>
    <cellStyle name="SAPBEXunassignedItem 2" xfId="1049"/>
    <cellStyle name="SAPBEXunassignedItem 3" xfId="2948"/>
    <cellStyle name="SAPBEXunassignedItem 4" xfId="5514"/>
    <cellStyle name="SAPBEXunassignedItem 5" xfId="719"/>
    <cellStyle name="SAPBEXundefined" xfId="334"/>
    <cellStyle name="SAPBEXundefined 2" xfId="720"/>
    <cellStyle name="SAPBEXundefined 2 2" xfId="1050"/>
    <cellStyle name="SAPBEXundefined 2 3" xfId="2081"/>
    <cellStyle name="SAPBEXundefined 2 4" xfId="2766"/>
    <cellStyle name="SAPBEXundefined 2 5" xfId="3488"/>
    <cellStyle name="SAPBEXundefined 2 6" xfId="5515"/>
    <cellStyle name="SAPBEXundefined 2 7" xfId="6091"/>
    <cellStyle name="SAPBEXundefined 3" xfId="2221"/>
    <cellStyle name="SAPBEXundefined 3 2" xfId="2767"/>
    <cellStyle name="SAPBEXundefined 3 3" xfId="3379"/>
    <cellStyle name="SAPBEXundefined 3 4" xfId="5516"/>
    <cellStyle name="SAPBEXundefined 4" xfId="2301"/>
    <cellStyle name="SAPBEXundefined 4 2" xfId="2768"/>
    <cellStyle name="SAPBEXundefined 5" xfId="6090"/>
    <cellStyle name="SAPBEXundefined_1-13 2012 RDG po društvima" xfId="4657"/>
    <cellStyle name="SAPOutput" xfId="1919"/>
    <cellStyle name="SAPOutput 2" xfId="1920"/>
    <cellStyle name="Schlecht" xfId="1921"/>
    <cellStyle name="SEM-BPS-data" xfId="335"/>
    <cellStyle name="SEM-BPS-data 2" xfId="1051"/>
    <cellStyle name="SEM-BPS-data 3" xfId="2942"/>
    <cellStyle name="SEM-BPS-data 4" xfId="5517"/>
    <cellStyle name="SEM-BPS-data 5" xfId="721"/>
    <cellStyle name="SEM-BPS-head" xfId="336"/>
    <cellStyle name="SEM-BPS-head 2" xfId="1052"/>
    <cellStyle name="SEM-BPS-head 3" xfId="2937"/>
    <cellStyle name="SEM-BPS-head 4" xfId="5518"/>
    <cellStyle name="SEM-BPS-head 5" xfId="722"/>
    <cellStyle name="SEM-BPS-headdata" xfId="337"/>
    <cellStyle name="SEM-BPS-headdata 2" xfId="1053"/>
    <cellStyle name="SEM-BPS-headdata 2 2" xfId="4658"/>
    <cellStyle name="SEM-BPS-headdata 3" xfId="2944"/>
    <cellStyle name="SEM-BPS-headdata 4" xfId="5519"/>
    <cellStyle name="SEM-BPS-headdata 5" xfId="723"/>
    <cellStyle name="SEM-BPS-headkey" xfId="338"/>
    <cellStyle name="SEM-BPS-headkey 2" xfId="1054"/>
    <cellStyle name="SEM-BPS-headkey 2 2" xfId="4659"/>
    <cellStyle name="SEM-BPS-headkey 3" xfId="2943"/>
    <cellStyle name="SEM-BPS-headkey 4" xfId="5520"/>
    <cellStyle name="SEM-BPS-headkey 5" xfId="724"/>
    <cellStyle name="SEM-BPS-input-on" xfId="339"/>
    <cellStyle name="SEM-BPS-input-on 2" xfId="1055"/>
    <cellStyle name="SEM-BPS-input-on 3" xfId="2936"/>
    <cellStyle name="SEM-BPS-input-on 4" xfId="5521"/>
    <cellStyle name="SEM-BPS-input-on 5" xfId="725"/>
    <cellStyle name="SEM-BPS-key" xfId="340"/>
    <cellStyle name="SEM-BPS-key 2" xfId="1056"/>
    <cellStyle name="SEM-BPS-key 3" xfId="2935"/>
    <cellStyle name="SEM-BPS-key 4" xfId="5522"/>
    <cellStyle name="SEM-BPS-key 5" xfId="726"/>
    <cellStyle name="SEM-BPS-sub1" xfId="341"/>
    <cellStyle name="SEM-BPS-sub1 2" xfId="1057"/>
    <cellStyle name="SEM-BPS-sub1 3" xfId="2934"/>
    <cellStyle name="SEM-BPS-sub1 4" xfId="5523"/>
    <cellStyle name="SEM-BPS-sub1 5" xfId="727"/>
    <cellStyle name="SEM-BPS-sub2" xfId="342"/>
    <cellStyle name="SEM-BPS-sub2 2" xfId="1058"/>
    <cellStyle name="SEM-BPS-sub2 3" xfId="2930"/>
    <cellStyle name="SEM-BPS-sub2 4" xfId="5524"/>
    <cellStyle name="SEM-BPS-sub2 5" xfId="728"/>
    <cellStyle name="SEM-BPS-total" xfId="343"/>
    <cellStyle name="SEM-BPS-total 2" xfId="1059"/>
    <cellStyle name="SEM-BPS-total 3" xfId="2929"/>
    <cellStyle name="SEM-BPS-total 4" xfId="5525"/>
    <cellStyle name="SEM-BPS-total 5" xfId="729"/>
    <cellStyle name="Semleges 2" xfId="344"/>
    <cellStyle name="Semleges 2 2" xfId="1060"/>
    <cellStyle name="Semleges 2 3" xfId="1922"/>
    <cellStyle name="Semleges 2 4" xfId="5526"/>
    <cellStyle name="Semleges 2 5" xfId="730"/>
    <cellStyle name="Semleges 3" xfId="4660"/>
    <cellStyle name="Sheet Title" xfId="345"/>
    <cellStyle name="Sheet Title 2" xfId="1061"/>
    <cellStyle name="Sheet Title 3" xfId="5527"/>
    <cellStyle name="Sheet Title 4" xfId="731"/>
    <cellStyle name="síma" xfId="1172"/>
    <cellStyle name="síma 2" xfId="2770"/>
    <cellStyle name="síma 2 2" xfId="4194"/>
    <cellStyle name="síma 3" xfId="2769"/>
    <cellStyle name="síma 4" xfId="2924"/>
    <cellStyle name="síma 4 2" xfId="3619"/>
    <cellStyle name="Slabo" xfId="4661"/>
    <cellStyle name="Sledovaný hypertextový odkaz" xfId="4662"/>
    <cellStyle name="small" xfId="1923"/>
    <cellStyle name="Spolu" xfId="4663"/>
    <cellStyle name="Standaard_Adjust" xfId="346"/>
    <cellStyle name="Standard_~0027840" xfId="347"/>
    <cellStyle name="Stil 1" xfId="4664"/>
    <cellStyle name="Stil 1 2" xfId="4665"/>
    <cellStyle name="Stil 1_Bottom Up plan 2013- 2015 tablice 1 i 2_verzija3" xfId="4666"/>
    <cellStyle name="Stílus 1" xfId="348"/>
    <cellStyle name="Stílus 1 2" xfId="349"/>
    <cellStyle name="Stílus 1 2 2" xfId="1063"/>
    <cellStyle name="Stílus 1 2 3" xfId="5529"/>
    <cellStyle name="Stílus 1 2 4" xfId="733"/>
    <cellStyle name="Stílus 1 3" xfId="1062"/>
    <cellStyle name="Stílus 1 3 2" xfId="2771"/>
    <cellStyle name="Stílus 1 3 3" xfId="4667"/>
    <cellStyle name="Stílus 1 4" xfId="2920"/>
    <cellStyle name="Stílus 1 5" xfId="2919"/>
    <cellStyle name="Stílus 1 6" xfId="5528"/>
    <cellStyle name="Stílus 1 7" xfId="732"/>
    <cellStyle name="Stílus 1 8" xfId="6092"/>
    <cellStyle name="Stílus 1_2 Graf i faktori_NOVO radno" xfId="4668"/>
    <cellStyle name="Stílus 2" xfId="350"/>
    <cellStyle name="Stílus 2 2" xfId="1924"/>
    <cellStyle name="Stílus 2 3" xfId="2918"/>
    <cellStyle name="Stílus 3" xfId="351"/>
    <cellStyle name="Stílus 4" xfId="352"/>
    <cellStyle name="Stílus 5" xfId="353"/>
    <cellStyle name="Stílus 6" xfId="354"/>
    <cellStyle name="Stílus 7" xfId="355"/>
    <cellStyle name="Stílus 7 2" xfId="356"/>
    <cellStyle name="Štýl 1" xfId="4680"/>
    <cellStyle name="Štýl 2" xfId="4681"/>
    <cellStyle name="STYL0" xfId="357"/>
    <cellStyle name="STYL0 2" xfId="1064"/>
    <cellStyle name="STYL0 3" xfId="5530"/>
    <cellStyle name="STYL0 4" xfId="734"/>
    <cellStyle name="STYL1" xfId="358"/>
    <cellStyle name="STYL1 2" xfId="1065"/>
    <cellStyle name="STYL1 3" xfId="5531"/>
    <cellStyle name="STYL1 4" xfId="735"/>
    <cellStyle name="STYL2" xfId="359"/>
    <cellStyle name="STYL2 2" xfId="1066"/>
    <cellStyle name="STYL2 3" xfId="5532"/>
    <cellStyle name="STYL2 4" xfId="736"/>
    <cellStyle name="STYL3" xfId="360"/>
    <cellStyle name="STYL3 2" xfId="1067"/>
    <cellStyle name="STYL3 3" xfId="5533"/>
    <cellStyle name="STYL3 4" xfId="737"/>
    <cellStyle name="STYL4" xfId="361"/>
    <cellStyle name="STYL4 2" xfId="1068"/>
    <cellStyle name="STYL4 3" xfId="5534"/>
    <cellStyle name="STYL4 4" xfId="738"/>
    <cellStyle name="STYL5" xfId="362"/>
    <cellStyle name="STYL5 2" xfId="1069"/>
    <cellStyle name="STYL5 3" xfId="5535"/>
    <cellStyle name="STYL5 4" xfId="739"/>
    <cellStyle name="STYL6" xfId="363"/>
    <cellStyle name="STYL6 2" xfId="1070"/>
    <cellStyle name="STYL6 3" xfId="5536"/>
    <cellStyle name="STYL6 4" xfId="740"/>
    <cellStyle name="STYL7" xfId="364"/>
    <cellStyle name="STYL7 2" xfId="1071"/>
    <cellStyle name="STYL7 3" xfId="5537"/>
    <cellStyle name="STYL7 4" xfId="741"/>
    <cellStyle name="Style 1" xfId="1925"/>
    <cellStyle name="Style 1 2" xfId="1926"/>
    <cellStyle name="Style 1 3" xfId="1927"/>
    <cellStyle name="Style 1 3 2" xfId="4669"/>
    <cellStyle name="Style 1 4" xfId="4156"/>
    <cellStyle name="Style 1_Bottom Up plan 2013- 2015 Corporate functions" xfId="4670"/>
    <cellStyle name="Style 2" xfId="1928"/>
    <cellStyle name="Style 2 2" xfId="1929"/>
    <cellStyle name="Style 2 2 2" xfId="4672"/>
    <cellStyle name="Style 2 3" xfId="2917"/>
    <cellStyle name="Style 2 4" xfId="4671"/>
    <cellStyle name="Style 2_2 Graf i faktori_NOVO radno" xfId="4673"/>
    <cellStyle name="Style 21" xfId="2915"/>
    <cellStyle name="Style 22" xfId="2913"/>
    <cellStyle name="Style 23" xfId="365"/>
    <cellStyle name="Style 23 2" xfId="1072"/>
    <cellStyle name="Style 23 2 2" xfId="2909"/>
    <cellStyle name="Style 23 3" xfId="2911"/>
    <cellStyle name="Style 23 4" xfId="5538"/>
    <cellStyle name="Style 23 5" xfId="742"/>
    <cellStyle name="Style 24" xfId="366"/>
    <cellStyle name="Style 24 2" xfId="1073"/>
    <cellStyle name="Style 24 2 2" xfId="2905"/>
    <cellStyle name="Style 24 3" xfId="2907"/>
    <cellStyle name="Style 24 4" xfId="5539"/>
    <cellStyle name="Style 24 5" xfId="743"/>
    <cellStyle name="Style 25" xfId="2904"/>
    <cellStyle name="Style 25 2" xfId="2903"/>
    <cellStyle name="Style 26" xfId="367"/>
    <cellStyle name="Style 26 2" xfId="2900"/>
    <cellStyle name="Style 26 3" xfId="2902"/>
    <cellStyle name="Style 27" xfId="2899"/>
    <cellStyle name="Style 27 2" xfId="2898"/>
    <cellStyle name="Style 28" xfId="2897"/>
    <cellStyle name="Style 28 2" xfId="2896"/>
    <cellStyle name="Style 29" xfId="2895"/>
    <cellStyle name="Style 29 2" xfId="2894"/>
    <cellStyle name="Style 30" xfId="2893"/>
    <cellStyle name="Style 30 2" xfId="2892"/>
    <cellStyle name="Style 31" xfId="2891"/>
    <cellStyle name="Style 31 2" xfId="2890"/>
    <cellStyle name="Style 32" xfId="2889"/>
    <cellStyle name="Style 32 2" xfId="2888"/>
    <cellStyle name="Style 33" xfId="2887"/>
    <cellStyle name="Style 34" xfId="2886"/>
    <cellStyle name="Style 35" xfId="2885"/>
    <cellStyle name="subhead" xfId="368"/>
    <cellStyle name="subhead 2" xfId="1074"/>
    <cellStyle name="subhead 3" xfId="5540"/>
    <cellStyle name="subhead 4" xfId="744"/>
    <cellStyle name="swpBody01" xfId="369"/>
    <cellStyle name="swpBody01 2" xfId="1075"/>
    <cellStyle name="swpBody01 2 2" xfId="3589"/>
    <cellStyle name="swpBody01 3" xfId="2304"/>
    <cellStyle name="swpBody01 3 2" xfId="3608"/>
    <cellStyle name="swpBody01 4" xfId="2198"/>
    <cellStyle name="swpBody01 5" xfId="3577"/>
    <cellStyle name="swpBody01 6" xfId="5541"/>
    <cellStyle name="swpBody01 7" xfId="745"/>
    <cellStyle name="swpBodyClean" xfId="370"/>
    <cellStyle name="swpBodyClean 2" xfId="1076"/>
    <cellStyle name="swpBodyClean 2 2" xfId="2883"/>
    <cellStyle name="swpBodyClean 3" xfId="5542"/>
    <cellStyle name="swpBodyClean 4" xfId="746"/>
    <cellStyle name="swpBodyFirstCol" xfId="371"/>
    <cellStyle name="swpBodyFirstCol 2" xfId="1077"/>
    <cellStyle name="swpBodyFirstCol 2 2" xfId="3590"/>
    <cellStyle name="swpBodyFirstCol 3" xfId="2305"/>
    <cellStyle name="swpBodyFirstCol 3 2" xfId="3609"/>
    <cellStyle name="swpBodyFirstCol 4" xfId="2197"/>
    <cellStyle name="swpBodyFirstCol 5" xfId="3578"/>
    <cellStyle name="swpBodyFirstCol 6" xfId="5543"/>
    <cellStyle name="swpBodyFirstCol 7" xfId="747"/>
    <cellStyle name="swpCaption" xfId="372"/>
    <cellStyle name="swpCaption 2" xfId="1078"/>
    <cellStyle name="swpCaption 3" xfId="5544"/>
    <cellStyle name="swpCaption 4" xfId="748"/>
    <cellStyle name="swpClear" xfId="373"/>
    <cellStyle name="swpClear 2" xfId="1079"/>
    <cellStyle name="swpClear 2 2" xfId="2878"/>
    <cellStyle name="swpClear 3" xfId="5545"/>
    <cellStyle name="swpClear 4" xfId="749"/>
    <cellStyle name="swpDatum_english" xfId="374"/>
    <cellStyle name="swpHBBookTitle" xfId="375"/>
    <cellStyle name="swpHBBookTitle 2" xfId="1080"/>
    <cellStyle name="swpHBBookTitle 3" xfId="5546"/>
    <cellStyle name="swpHBBookTitle 4" xfId="750"/>
    <cellStyle name="swpHBChapterTitle" xfId="376"/>
    <cellStyle name="swpHBChapterTitle 2" xfId="1081"/>
    <cellStyle name="swpHBChapterTitle 3" xfId="5547"/>
    <cellStyle name="swpHBChapterTitle 4" xfId="751"/>
    <cellStyle name="swpHead01" xfId="377"/>
    <cellStyle name="swpHead01 2" xfId="1082"/>
    <cellStyle name="swpHead01 3" xfId="5548"/>
    <cellStyle name="swpHead01 4" xfId="752"/>
    <cellStyle name="swpHead01R" xfId="378"/>
    <cellStyle name="swpHead01R 2" xfId="1083"/>
    <cellStyle name="swpHead01R 3" xfId="5549"/>
    <cellStyle name="swpHead01R 4" xfId="753"/>
    <cellStyle name="swpHead02" xfId="379"/>
    <cellStyle name="swpHead02 2" xfId="1084"/>
    <cellStyle name="swpHead02 3" xfId="5550"/>
    <cellStyle name="swpHead02 4" xfId="754"/>
    <cellStyle name="swpHead02R" xfId="380"/>
    <cellStyle name="swpHead02R 2" xfId="1085"/>
    <cellStyle name="swpHead02R 3" xfId="5551"/>
    <cellStyle name="swpHead02R 4" xfId="755"/>
    <cellStyle name="swpHead03" xfId="381"/>
    <cellStyle name="swpHead03 2" xfId="1086"/>
    <cellStyle name="swpHead03 3" xfId="5552"/>
    <cellStyle name="swpHead03 4" xfId="756"/>
    <cellStyle name="swpHead03R" xfId="382"/>
    <cellStyle name="swpHead03R 2" xfId="1087"/>
    <cellStyle name="swpHead03R 3" xfId="5553"/>
    <cellStyle name="swpHead03R 4" xfId="757"/>
    <cellStyle name="swpHeadBraL" xfId="383"/>
    <cellStyle name="swpHeadBraL 2" xfId="1088"/>
    <cellStyle name="swpHeadBraL 2 2" xfId="2871"/>
    <cellStyle name="swpHeadBraL 2 3" xfId="3591"/>
    <cellStyle name="swpHeadBraL 3" xfId="2306"/>
    <cellStyle name="swpHeadBraL 3 2" xfId="3610"/>
    <cellStyle name="swpHeadBraL 4" xfId="2313"/>
    <cellStyle name="swpHeadBraL 5" xfId="3579"/>
    <cellStyle name="swpHeadBraL 6" xfId="5554"/>
    <cellStyle name="swpHeadBraL 7" xfId="758"/>
    <cellStyle name="swpHeadBraM" xfId="384"/>
    <cellStyle name="swpHeadBraM 2" xfId="1089"/>
    <cellStyle name="swpHeadBraM 2 2" xfId="2869"/>
    <cellStyle name="swpHeadBraM 2 3" xfId="3592"/>
    <cellStyle name="swpHeadBraM 3" xfId="2307"/>
    <cellStyle name="swpHeadBraM 3 2" xfId="3611"/>
    <cellStyle name="swpHeadBraM 4" xfId="2312"/>
    <cellStyle name="swpHeadBraM 5" xfId="3580"/>
    <cellStyle name="swpHeadBraM 6" xfId="5555"/>
    <cellStyle name="swpHeadBraM 7" xfId="759"/>
    <cellStyle name="swpHeadBraR" xfId="385"/>
    <cellStyle name="swpHeadBraR 2" xfId="1090"/>
    <cellStyle name="swpHeadBraR 2 2" xfId="2786"/>
    <cellStyle name="swpHeadBraR 2 3" xfId="3593"/>
    <cellStyle name="swpHeadBraR 3" xfId="2308"/>
    <cellStyle name="swpHeadBraR 3 2" xfId="3612"/>
    <cellStyle name="swpHeadBraR 4" xfId="2311"/>
    <cellStyle name="swpHeadBraR 5" xfId="3581"/>
    <cellStyle name="swpHeadBraR 6" xfId="5556"/>
    <cellStyle name="swpHeadBraR 7" xfId="760"/>
    <cellStyle name="swpTag" xfId="386"/>
    <cellStyle name="swpTotals" xfId="387"/>
    <cellStyle name="swpTotals 2" xfId="1091"/>
    <cellStyle name="swpTotals 3" xfId="5557"/>
    <cellStyle name="swpTotals 4" xfId="761"/>
    <cellStyle name="swpTotalsNo" xfId="388"/>
    <cellStyle name="swpTotalsNo 2" xfId="1092"/>
    <cellStyle name="swpTotalsNo 3" xfId="5558"/>
    <cellStyle name="swpTotalsNo 4" xfId="762"/>
    <cellStyle name="swpTotalsTotal" xfId="389"/>
    <cellStyle name="swpTotalsTotal 2" xfId="1093"/>
    <cellStyle name="swpTotalsTotal 3" xfId="5559"/>
    <cellStyle name="swpTotalsTotal 4" xfId="763"/>
    <cellStyle name="Számítás 2" xfId="390"/>
    <cellStyle name="Számítás 2 2" xfId="1094"/>
    <cellStyle name="Számítás 2 3" xfId="1930"/>
    <cellStyle name="Számítás 2 4" xfId="5560"/>
    <cellStyle name="Számítás 2 5" xfId="764"/>
    <cellStyle name="Számítás 3" xfId="4675"/>
    <cellStyle name="Százalék 10" xfId="1931"/>
    <cellStyle name="Százalék 10 2" xfId="4676"/>
    <cellStyle name="Százalék 11" xfId="2182"/>
    <cellStyle name="Százalék 12" xfId="2781"/>
    <cellStyle name="Százalék 12 2" xfId="3613"/>
    <cellStyle name="Százalék 2" xfId="391"/>
    <cellStyle name="Százalék 2 2" xfId="392"/>
    <cellStyle name="Százalék 2 2 2" xfId="1173"/>
    <cellStyle name="Százalék 2 2 2 2" xfId="2776"/>
    <cellStyle name="Százalék 2 2 3" xfId="2777"/>
    <cellStyle name="Százalék 2 3" xfId="1174"/>
    <cellStyle name="Százalék 2 3 2" xfId="1587"/>
    <cellStyle name="Százalék 2 3 3" xfId="2773"/>
    <cellStyle name="Százalék 2 3 4" xfId="4677"/>
    <cellStyle name="Százalék 2 4" xfId="1932"/>
    <cellStyle name="Százalék 2 4 2" xfId="3421"/>
    <cellStyle name="Százalék 2 4 3" xfId="5561"/>
    <cellStyle name="Százalék 2 5" xfId="2219"/>
    <cellStyle name="Százalék 3" xfId="393"/>
    <cellStyle name="Százalék 3 2" xfId="1589"/>
    <cellStyle name="Százalék 3 2 2" xfId="1933"/>
    <cellStyle name="Százalék 3 2 3" xfId="2791"/>
    <cellStyle name="Százalék 3 3" xfId="1934"/>
    <cellStyle name="Százalék 3 3 2" xfId="2796"/>
    <cellStyle name="Százalék 3 4" xfId="2798"/>
    <cellStyle name="Százalék 3 5" xfId="765"/>
    <cellStyle name="Százalék 4" xfId="766"/>
    <cellStyle name="Százalék 4 2" xfId="1591"/>
    <cellStyle name="Százalék 4 2 2" xfId="1935"/>
    <cellStyle name="Százalék 4 3" xfId="2792"/>
    <cellStyle name="Százalék 5" xfId="767"/>
    <cellStyle name="Százalék 5 2" xfId="1095"/>
    <cellStyle name="Százalék 5 2 2" xfId="1937"/>
    <cellStyle name="Százalék 5 2 3" xfId="2794"/>
    <cellStyle name="Százalék 5 3" xfId="1936"/>
    <cellStyle name="Százalék 5 4" xfId="2793"/>
    <cellStyle name="Százalék 6" xfId="1938"/>
    <cellStyle name="Százalék 6 2" xfId="1939"/>
    <cellStyle name="Százalék 7" xfId="1940"/>
    <cellStyle name="Százalék 8" xfId="1941"/>
    <cellStyle name="Százalék 9" xfId="1942"/>
    <cellStyle name="Szoveg" xfId="1175"/>
    <cellStyle name="Table  - Style6" xfId="1943"/>
    <cellStyle name="Tabulka" xfId="394"/>
    <cellStyle name="Tabulka 2" xfId="1176"/>
    <cellStyle name="Tabulka 3" xfId="2800"/>
    <cellStyle name="Tabulka č" xfId="395"/>
    <cellStyle name="Tabulka č 2" xfId="2802"/>
    <cellStyle name="Tabulka červ" xfId="396"/>
    <cellStyle name="Tabulka červ 2" xfId="2803"/>
    <cellStyle name="Tabulka u" xfId="397"/>
    <cellStyle name="Tabulka u 2" xfId="2804"/>
    <cellStyle name="Tabulka_Impacts_FEB-08" xfId="4682"/>
    <cellStyle name="TabulkaCentre" xfId="398"/>
    <cellStyle name="TabulkaCentre 2" xfId="2806"/>
    <cellStyle name="TabulkaCentreBor" xfId="399"/>
    <cellStyle name="TabulkaCentreBor 2" xfId="2807"/>
    <cellStyle name="TabulkaCentreW" xfId="400"/>
    <cellStyle name="TabulkaCentreW 2" xfId="2808"/>
    <cellStyle name="TabulkaCentreWR" xfId="401"/>
    <cellStyle name="TabulkaCentreWR 2" xfId="2809"/>
    <cellStyle name="TabulkaCenUnder" xfId="402"/>
    <cellStyle name="TabulkaCenUnder 2" xfId="1096"/>
    <cellStyle name="TabulkaCenUnder 3" xfId="2810"/>
    <cellStyle name="TabulkaCenUnder 4" xfId="5562"/>
    <cellStyle name="TabulkaCenUnder 5" xfId="768"/>
    <cellStyle name="Tabulkamodrá" xfId="403"/>
    <cellStyle name="Tabulkamodrá 2" xfId="2811"/>
    <cellStyle name="TabulkaRight" xfId="404"/>
    <cellStyle name="TabulkaRight 2" xfId="2812"/>
    <cellStyle name="TabulkaRightPercent" xfId="405"/>
    <cellStyle name="TabulkaRightPercent 2" xfId="2813"/>
    <cellStyle name="Tabulkašedkolem" xfId="406"/>
    <cellStyle name="Tabulkašedkolem 2" xfId="2814"/>
    <cellStyle name="TabulkašedkolemC" xfId="407"/>
    <cellStyle name="TabulkašedkolemC 2" xfId="2815"/>
    <cellStyle name="TabulkašedPercent" xfId="408"/>
    <cellStyle name="TabulkašedPercent 2" xfId="2816"/>
    <cellStyle name="TabulkašedPerRight" xfId="409"/>
    <cellStyle name="TabulkašedPerRight 2" xfId="2817"/>
    <cellStyle name="TabulkaUnderRight" xfId="410"/>
    <cellStyle name="TabulkaUnderRight 2" xfId="2819"/>
    <cellStyle name="TabulkšedkolCU" xfId="411"/>
    <cellStyle name="TabulkšedkolCU 2" xfId="2820"/>
    <cellStyle name="ţ_x001d_đ§_x000c_çţ_x0017__x000d_ŕţU_x0001_˙_x000a__x0008__x001d__x0007__x0001__x0001_" xfId="2821"/>
    <cellStyle name="Tekst objašnjenja" xfId="1944"/>
    <cellStyle name="Tekst objašnjenja 2" xfId="4683"/>
    <cellStyle name="Tekst objašnjenja_BOTTOM UP 2013-2015 SEPTEMBER (5)" xfId="4684"/>
    <cellStyle name="Tekst upozorenja" xfId="1945"/>
    <cellStyle name="Tekst upozorenja 2" xfId="4685"/>
    <cellStyle name="Tekst upozorenja_BOTTOM UP 2013-2015 SEPTEMBER (5)" xfId="4686"/>
    <cellStyle name="Testo avviso" xfId="1946"/>
    <cellStyle name="Testo avviso 2" xfId="4687"/>
    <cellStyle name="Testo descrittivo" xfId="1947"/>
    <cellStyle name="Testo descrittivo 2" xfId="4688"/>
    <cellStyle name="text" xfId="1948"/>
    <cellStyle name="text 2" xfId="1949"/>
    <cellStyle name="text 3" xfId="1950"/>
    <cellStyle name="Text upozornenia" xfId="4689"/>
    <cellStyle name="text_Bottom Up plan 2013- 2015 Corporate functions" xfId="4690"/>
    <cellStyle name="Tickmark" xfId="1951"/>
    <cellStyle name="Titel" xfId="412"/>
    <cellStyle name="Titel 2" xfId="1097"/>
    <cellStyle name="Titel 3" xfId="5563"/>
    <cellStyle name="Titel 4" xfId="769"/>
    <cellStyle name="Title  - Style1" xfId="1953"/>
    <cellStyle name="Title 10" xfId="2218"/>
    <cellStyle name="Title 11" xfId="1912"/>
    <cellStyle name="Title 12" xfId="2220"/>
    <cellStyle name="Title 13" xfId="2818"/>
    <cellStyle name="Title 14" xfId="2822"/>
    <cellStyle name="Title 15" xfId="3537"/>
    <cellStyle name="Title 16" xfId="2780"/>
    <cellStyle name="Title 17" xfId="3538"/>
    <cellStyle name="Title 18" xfId="3561"/>
    <cellStyle name="Title 19" xfId="3650"/>
    <cellStyle name="Title 2" xfId="1098"/>
    <cellStyle name="Title 2 2" xfId="2824"/>
    <cellStyle name="Title 2 2 2" xfId="4691"/>
    <cellStyle name="Title 2 3" xfId="4692"/>
    <cellStyle name="Title 2_Bottom Up plan 2013- 2015 Corporate functions" xfId="4693"/>
    <cellStyle name="Title 20" xfId="3703"/>
    <cellStyle name="Title 21" xfId="4204"/>
    <cellStyle name="Title 22" xfId="4057"/>
    <cellStyle name="Title 23" xfId="5058"/>
    <cellStyle name="Title 24" xfId="5857"/>
    <cellStyle name="Title 25" xfId="5854"/>
    <cellStyle name="Title 26" xfId="5914"/>
    <cellStyle name="Title 27" xfId="770"/>
    <cellStyle name="Title 3" xfId="1954"/>
    <cellStyle name="Title 3 2" xfId="3446"/>
    <cellStyle name="Title 3 3" xfId="2825"/>
    <cellStyle name="Title 3 4" xfId="5564"/>
    <cellStyle name="Title 4" xfId="1955"/>
    <cellStyle name="Title 5" xfId="1956"/>
    <cellStyle name="Title 5 2" xfId="4694"/>
    <cellStyle name="Title 6" xfId="1957"/>
    <cellStyle name="Title 6 2" xfId="4695"/>
    <cellStyle name="Title 7" xfId="1952"/>
    <cellStyle name="Title 7 2" xfId="4696"/>
    <cellStyle name="Title 8" xfId="2216"/>
    <cellStyle name="Title 8 2" xfId="4775"/>
    <cellStyle name="Title 9" xfId="1911"/>
    <cellStyle name="Titles" xfId="1177"/>
    <cellStyle name="Titles 2" xfId="2826"/>
    <cellStyle name="Titolo" xfId="1958"/>
    <cellStyle name="Titolo 1" xfId="1959"/>
    <cellStyle name="Titolo 1 2" xfId="4698"/>
    <cellStyle name="Titolo 2" xfId="1960"/>
    <cellStyle name="Titolo 2 2" xfId="4699"/>
    <cellStyle name="Titolo 3" xfId="1961"/>
    <cellStyle name="Titolo 3 2" xfId="4700"/>
    <cellStyle name="Titolo 4" xfId="1962"/>
    <cellStyle name="Titolo 4 2" xfId="4701"/>
    <cellStyle name="Titolo 5" xfId="4697"/>
    <cellStyle name="Titolo_hat_ker.2012-14" xfId="1963"/>
    <cellStyle name="Titul" xfId="4702"/>
    <cellStyle name="TopBorder" xfId="413"/>
    <cellStyle name="TopBorder 2" xfId="2827"/>
    <cellStyle name="TopGrey" xfId="1964"/>
    <cellStyle name="TopGrey 2" xfId="4703"/>
    <cellStyle name="TopGrey_BR Q4_INA reserves" xfId="4704"/>
    <cellStyle name="Totaal" xfId="414"/>
    <cellStyle name="Totaal 2" xfId="1099"/>
    <cellStyle name="Totaal 3" xfId="5565"/>
    <cellStyle name="Totaal 4" xfId="771"/>
    <cellStyle name="Total 10" xfId="772"/>
    <cellStyle name="Total 2" xfId="1100"/>
    <cellStyle name="Total 2 10" xfId="5324"/>
    <cellStyle name="Total 2 2" xfId="1965"/>
    <cellStyle name="Total 2 2 2" xfId="2832"/>
    <cellStyle name="Total 2 2 2 2" xfId="4705"/>
    <cellStyle name="Total 2 2_Bottom Up plan 2013- 2015 tablice 1 i 2_verzija3" xfId="4706"/>
    <cellStyle name="Total 2 3" xfId="3451"/>
    <cellStyle name="Total 2 3 2" xfId="4707"/>
    <cellStyle name="Total 2 4" xfId="2830"/>
    <cellStyle name="Total 2 4 2" xfId="4708"/>
    <cellStyle name="Total 2 5" xfId="4709"/>
    <cellStyle name="Total 2 6" xfId="4710"/>
    <cellStyle name="Total 2 7" xfId="4776"/>
    <cellStyle name="Total 2 8" xfId="5566"/>
    <cellStyle name="Total 2 9" xfId="5688"/>
    <cellStyle name="Total 2_Bottom Up plan 2013- 2015 tablice 1 i 2_verzija3" xfId="4711"/>
    <cellStyle name="Total 3" xfId="1966"/>
    <cellStyle name="Total 3 2" xfId="1967"/>
    <cellStyle name="Total 3 3" xfId="3452"/>
    <cellStyle name="Total 3 4" xfId="2834"/>
    <cellStyle name="Total 3 5" xfId="5567"/>
    <cellStyle name="Total 3_2 Graf i faktori_NOVO radno" xfId="4712"/>
    <cellStyle name="Total 4" xfId="1968"/>
    <cellStyle name="Total 4 2" xfId="2837"/>
    <cellStyle name="Total 4 2 2" xfId="4714"/>
    <cellStyle name="Total 4 3" xfId="4713"/>
    <cellStyle name="Total 4_Bottom Up plan 2013- 2015 tablice 1 i 2_verzija3" xfId="4715"/>
    <cellStyle name="Total 5" xfId="1969"/>
    <cellStyle name="Total 5 2" xfId="2838"/>
    <cellStyle name="Total 6" xfId="1970"/>
    <cellStyle name="Total 7" xfId="1971"/>
    <cellStyle name="Total 7 2" xfId="4716"/>
    <cellStyle name="Total 8" xfId="1972"/>
    <cellStyle name="Total 9" xfId="4717"/>
    <cellStyle name="Totale" xfId="1973"/>
    <cellStyle name="Totale 2" xfId="4718"/>
    <cellStyle name="Totals" xfId="1178"/>
    <cellStyle name="Totals 2" xfId="2844"/>
    <cellStyle name="TotCol - Style5" xfId="1974"/>
    <cellStyle name="TotCol - Style5 2" xfId="2823"/>
    <cellStyle name="TotRow - Style4" xfId="1975"/>
    <cellStyle name="TSUIKA" xfId="415"/>
    <cellStyle name="TSUIKA 2" xfId="1101"/>
    <cellStyle name="TSUIKA 3" xfId="5568"/>
    <cellStyle name="TSUIKA 4" xfId="773"/>
    <cellStyle name="Überschrift" xfId="1978"/>
    <cellStyle name="Überschrift 1" xfId="1979"/>
    <cellStyle name="Überschrift 2" xfId="1980"/>
    <cellStyle name="Überschrift 3" xfId="1981"/>
    <cellStyle name="Überschrift 4" xfId="1982"/>
    <cellStyle name="Uitvoer" xfId="416"/>
    <cellStyle name="Uitvoer 2" xfId="1102"/>
    <cellStyle name="Uitvoer 3" xfId="5569"/>
    <cellStyle name="Uitvoer 4" xfId="774"/>
    <cellStyle name="Ukupni zbroj" xfId="1976"/>
    <cellStyle name="Ukupni zbroj 2" xfId="4719"/>
    <cellStyle name="Ukupni zbroj_BOTTOM UP 2013-2015 SEPTEMBER (5)" xfId="4720"/>
    <cellStyle name="Ukupno" xfId="4721"/>
    <cellStyle name="Underline" xfId="417"/>
    <cellStyle name="Underline 2" xfId="1103"/>
    <cellStyle name="Underline 3" xfId="2310"/>
    <cellStyle name="Underline 4" xfId="5570"/>
    <cellStyle name="Underline 5" xfId="775"/>
    <cellStyle name="UNI_STYLE_ATTC" xfId="418"/>
    <cellStyle name="Unos" xfId="1977"/>
    <cellStyle name="Unos 2" xfId="2338"/>
    <cellStyle name="Unos 2 2" xfId="4722"/>
    <cellStyle name="Unos_BOTTOM UP 2013-2015 SEPTEMBER (5)" xfId="4723"/>
    <cellStyle name="Unprot" xfId="2339"/>
    <cellStyle name="Unprot$" xfId="2340"/>
    <cellStyle name="Unprotect" xfId="3479"/>
    <cellStyle name="UnProtectedCalc" xfId="1179"/>
    <cellStyle name="UnProtectedCalc 2" xfId="3480"/>
    <cellStyle name="v_félk" xfId="1180"/>
    <cellStyle name="v_félk 2" xfId="2828"/>
    <cellStyle name="v_félk 3" xfId="3481"/>
    <cellStyle name="v_félk 3 2" xfId="3626"/>
    <cellStyle name="v_félk_BR Q4_INA reserves" xfId="4724"/>
    <cellStyle name="v_félk_CAPEX chart_BR Q4_Krisztina" xfId="4725"/>
    <cellStyle name="v_félk_Grafovi_slide 1" xfId="4726"/>
    <cellStyle name="v_félk_ROACE_INA d d _2010-2015 - final" xfId="4727"/>
    <cellStyle name="v_síma" xfId="1181"/>
    <cellStyle name="v_síma 2" xfId="2829"/>
    <cellStyle name="v_síma 3" xfId="3482"/>
    <cellStyle name="v_síma 3 2" xfId="3627"/>
    <cellStyle name="v_síma_BR Q4_INA reserves" xfId="4728"/>
    <cellStyle name="v_síma_CAPEX chart_BR Q4_Krisztina" xfId="4729"/>
    <cellStyle name="v_síma_Grafovi_slide 1" xfId="4730"/>
    <cellStyle name="v_síma_ROACE_INA d d _2010-2015 - final" xfId="4731"/>
    <cellStyle name="v_szürke" xfId="1182"/>
    <cellStyle name="v_szürke 2" xfId="3483"/>
    <cellStyle name="Valore non valido" xfId="1983"/>
    <cellStyle name="Valore non valido 2" xfId="4732"/>
    <cellStyle name="Valore valido" xfId="1984"/>
    <cellStyle name="Valore valido 2" xfId="4733"/>
    <cellStyle name="Valuta (0)_~6829827" xfId="4734"/>
    <cellStyle name="Valuta [0]_rampcurve in ET as per 16092003" xfId="419"/>
    <cellStyle name="Valuta_rampcurve in ET as per 16092003" xfId="420"/>
    <cellStyle name="Verklarende tekst" xfId="421"/>
    <cellStyle name="Verklarende tekst 2" xfId="1104"/>
    <cellStyle name="Verklarende tekst 3" xfId="5571"/>
    <cellStyle name="Verklarende tekst 4" xfId="776"/>
    <cellStyle name="Verknüpfte Zelle" xfId="1985"/>
    <cellStyle name="Verknüpfte Zelle 2" xfId="3603"/>
    <cellStyle name="Vnos" xfId="4735"/>
    <cellStyle name="Vsota" xfId="4736"/>
    <cellStyle name="Vstup" xfId="4737"/>
    <cellStyle name="Výpočet" xfId="4738"/>
    <cellStyle name="Výstup" xfId="4739"/>
    <cellStyle name="Vysvetľujúci text" xfId="4740"/>
    <cellStyle name="Waarschuwingstekst" xfId="422"/>
    <cellStyle name="Waarschuwingstekst 2" xfId="1105"/>
    <cellStyle name="Waarschuwingstekst 3" xfId="5572"/>
    <cellStyle name="Waarschuwingstekst 4" xfId="777"/>
    <cellStyle name="Währung [0]_99_alone_dec" xfId="423"/>
    <cellStyle name="Währung_99_alone_dec" xfId="424"/>
    <cellStyle name="Warnender Text" xfId="1986"/>
    <cellStyle name="Warning Text 2" xfId="1106"/>
    <cellStyle name="Warning Text 2 2" xfId="1987"/>
    <cellStyle name="Warning Text 2 3" xfId="2831"/>
    <cellStyle name="Warning Text 2 4" xfId="5573"/>
    <cellStyle name="Warning Text 2_Bottom Up plan 2013- 2015 tablice 1 i 2_verzija3" xfId="4741"/>
    <cellStyle name="Warning Text 3" xfId="2217"/>
    <cellStyle name="Warning Text 3 2" xfId="3463"/>
    <cellStyle name="Warning Text 3 3" xfId="4742"/>
    <cellStyle name="Warning Text 3 4" xfId="5574"/>
    <cellStyle name="Warning Text 4" xfId="4743"/>
    <cellStyle name="Warning Text 5" xfId="778"/>
    <cellStyle name="WindowBackground" xfId="425"/>
    <cellStyle name="WindowBackground 2" xfId="1107"/>
    <cellStyle name="WindowBackground 3" xfId="5575"/>
    <cellStyle name="WindowBackground 4" xfId="779"/>
    <cellStyle name="XComma" xfId="1988"/>
    <cellStyle name="XComma 0.0" xfId="1989"/>
    <cellStyle name="XComma 0.00" xfId="1990"/>
    <cellStyle name="XComma 0.000" xfId="1991"/>
    <cellStyle name="XCurrency" xfId="1992"/>
    <cellStyle name="XCurrency 0.0" xfId="1993"/>
    <cellStyle name="XCurrency 0.00" xfId="1994"/>
    <cellStyle name="XCurrency 0.000" xfId="1995"/>
    <cellStyle name="Year" xfId="426"/>
    <cellStyle name="Year 2" xfId="1183"/>
    <cellStyle name="Year 3" xfId="4744"/>
    <cellStyle name="Year EN" xfId="1997"/>
    <cellStyle name="Year RU" xfId="1998"/>
    <cellStyle name="Year_2 Graf i faktori_NOVO radno" xfId="4745"/>
    <cellStyle name="Zelle überprüfen" xfId="1999"/>
    <cellStyle name="Zelle überprüfen 2" xfId="3604"/>
    <cellStyle name="Zlá" xfId="4746"/>
    <cellStyle name="Zvýraznenie1" xfId="4747"/>
    <cellStyle name="Zvýraznenie2" xfId="4748"/>
    <cellStyle name="Zvýraznenie3" xfId="4749"/>
    <cellStyle name="Zvýraznenie4" xfId="4750"/>
    <cellStyle name="Zvýraznenie5" xfId="4751"/>
    <cellStyle name="Zvýraznenie6" xfId="4752"/>
    <cellStyle name="Акцент1" xfId="2000"/>
    <cellStyle name="Акцент2" xfId="2001"/>
    <cellStyle name="Акцент3" xfId="2002"/>
    <cellStyle name="Акцент4" xfId="2003"/>
    <cellStyle name="Акцент5" xfId="2004"/>
    <cellStyle name="Акцент6" xfId="2005"/>
    <cellStyle name="Ввод " xfId="2006"/>
    <cellStyle name="Вывод" xfId="2007"/>
    <cellStyle name="Вычисление" xfId="2008"/>
    <cellStyle name="Заголовок 1" xfId="2009"/>
    <cellStyle name="Заголовок 2" xfId="2010"/>
    <cellStyle name="Заголовок 3" xfId="2011"/>
    <cellStyle name="Заголовок 4" xfId="2012"/>
    <cellStyle name="Итог" xfId="2013"/>
    <cellStyle name="Контрольная ячейка" xfId="2014"/>
    <cellStyle name="Контрольная ячейка 2" xfId="2855"/>
    <cellStyle name="Название" xfId="2015"/>
    <cellStyle name="Нейтральный" xfId="2016"/>
    <cellStyle name="Обычный 2" xfId="2017"/>
    <cellStyle name="Обычный 3" xfId="2018"/>
    <cellStyle name="Обычный 4" xfId="2019"/>
    <cellStyle name="Обычный 5" xfId="2020"/>
    <cellStyle name="Обычный 6" xfId="2021"/>
    <cellStyle name="Обычный_2008 supl" xfId="2022"/>
    <cellStyle name="Плохой" xfId="2023"/>
    <cellStyle name="Пояснение" xfId="2024"/>
    <cellStyle name="Примечание" xfId="2025"/>
    <cellStyle name="Связанная ячейка" xfId="2026"/>
    <cellStyle name="Связанная ячейка 2" xfId="2865"/>
    <cellStyle name="Стиль 1" xfId="2027"/>
    <cellStyle name="Текст предупреждения" xfId="2028"/>
    <cellStyle name="Тысячи [0]_laroux" xfId="2029"/>
    <cellStyle name="Тысячи_laroux" xfId="2030"/>
    <cellStyle name="Финансовый_2008 supl" xfId="2031"/>
    <cellStyle name="Хороший" xfId="2032"/>
    <cellStyle name="パタ－ン－水色" xfId="427"/>
    <cellStyle name="パタ－ン－黄" xfId="428"/>
    <cellStyle name="上詰ｵﾘｶｴｼ" xfId="429"/>
    <cellStyle name="上詰ｵﾘｶｴｼ 2" xfId="1108"/>
    <cellStyle name="上詰ｵﾘｶｴｼ 3" xfId="5577"/>
    <cellStyle name="上詰ｵﾘｶｴｼ 4" xfId="780"/>
    <cellStyle name="上詰配置折返し" xfId="430"/>
    <cellStyle name="上詰配置折返し 2" xfId="1109"/>
    <cellStyle name="上詰配置折返し 3" xfId="5578"/>
    <cellStyle name="上詰配置折返し 4" xfId="781"/>
    <cellStyle name="下線(羅線)茶" xfId="431"/>
    <cellStyle name="両端均等ｽﾍﾟｰｽ" xfId="432"/>
    <cellStyle name="両端均等ｽﾍﾟｰｽ 2" xfId="1110"/>
    <cellStyle name="両端均等ｽﾍﾟｰｽ 3" xfId="5579"/>
    <cellStyle name="両端均等ｽﾍﾟｰｽ 4" xfId="782"/>
    <cellStyle name="中央表示" xfId="433"/>
    <cellStyle name="全文字ｾﾙ内表示" xfId="434"/>
    <cellStyle name="全文字ｾﾙ内表示 2" xfId="1111"/>
    <cellStyle name="全文字ｾﾙ内表示 3" xfId="5580"/>
    <cellStyle name="全文字ｾﾙ内表示 4" xfId="783"/>
    <cellStyle name="全文字表示" xfId="435"/>
    <cellStyle name="文字列" xfId="436"/>
    <cellStyle name="文字－赤" xfId="437"/>
    <cellStyle name="未定義" xfId="438"/>
    <cellStyle name="標準(全角)" xfId="439"/>
    <cellStyle name="標準_ICP" xfId="440"/>
    <cellStyle name="縦中央配置" xfId="441"/>
    <cellStyle name="縦中央配置 2" xfId="1113"/>
    <cellStyle name="縦中央配置 3" xfId="5583"/>
    <cellStyle name="縦中央配置 4" xfId="785"/>
  </cellStyles>
  <dxfs count="7">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double">
          <color rgb="FF000000"/>
        </top>
      </border>
    </dxf>
    <dxf>
      <font>
        <b/>
        <color rgb="FF000000"/>
      </font>
      <border>
        <bottom style="medium">
          <color rgb="FF000000"/>
        </bottom>
      </border>
    </dxf>
    <dxf>
      <font>
        <color rgb="FF000000"/>
      </font>
      <border>
        <left style="thin">
          <color rgb="FF000000"/>
        </left>
        <right style="thin">
          <color rgb="FF000000"/>
        </right>
        <top style="thin">
          <color rgb="FF000000"/>
        </top>
        <bottom style="thin">
          <color rgb="FF000000"/>
        </bottom>
        <vertical style="thin">
          <color rgb="FF000000"/>
        </vertical>
        <horizontal style="thin">
          <color rgb="FF000000"/>
        </horizontal>
      </border>
    </dxf>
  </dxfs>
  <tableStyles count="1" defaultTableStyle="TableStyleMedium2" defaultPivotStyle="PivotStyleLight16">
    <tableStyle name="TableStyleLight15 2"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E1FCFF"/>
      <color rgb="FFDAF4F6"/>
      <color rgb="FFC9FAFF"/>
      <color rgb="FF00C4D9"/>
      <color rgb="FFCAEFF2"/>
      <color rgb="FF8DDEE4"/>
      <color rgb="FFDDEEFF"/>
      <color rgb="FFC1E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customXml" Target="../customXml/item3.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57150</xdr:rowOff>
    </xdr:from>
    <xdr:to>
      <xdr:col>1</xdr:col>
      <xdr:colOff>2428875</xdr:colOff>
      <xdr:row>0</xdr:row>
      <xdr:rowOff>457200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1301" y="63500"/>
          <a:ext cx="2416968" cy="4028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file>

<file path=xl/externalLinks/_rels/externalLink1.xml.rels><?xml version="1.0" encoding="UTF-8" standalone="yes"?>
<Relationships xmlns="http://schemas.openxmlformats.org/package/2006/relationships"><Relationship Id="rId1" Type="http://schemas.microsoft.com/office/2006/relationships/xlExternalLinkPath/xlPathMissing" Target="QA_CAPEX_2017Q4_Finalxlsx.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3a_RM_Tables_Q4_2015.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015%20AR%20Downstream%20tables_filled.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5_Petchem_Q4_2015.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SD_Performance%20Table_2015.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SD_Performance%20Table_2016.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SD_Performance%20Table_2017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MOL Group HUF bn"/>
      <sheetName val="US"/>
      <sheetName val="DS&amp;CS"/>
      <sheetName val="GasTr;S&amp;T;C&amp;O"/>
      <sheetName val="Évváltás feladatai"/>
    </sheetNames>
    <sheetDataSet>
      <sheetData sheetId="0"/>
      <sheetData sheetId="1">
        <row r="50">
          <cell r="AS50">
            <v>0.93078043200000005</v>
          </cell>
        </row>
        <row r="51">
          <cell r="AS51">
            <v>0.78786937199999996</v>
          </cell>
        </row>
        <row r="52">
          <cell r="AS52">
            <v>0.92544094700000001</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választó"/>
      <sheetName val="Content"/>
      <sheetName val="REFINING&amp;MARKETING"/>
      <sheetName val="SUM_EBITDA &amp; EBIT"/>
      <sheetName val="R&amp;M P&amp;L till EBIT"/>
      <sheetName val="Sheet1"/>
      <sheetName val="Sheet2"/>
      <sheetName val="Sheet3"/>
      <sheetName val="Ext-int Q4 2015 vs Q3 2015"/>
      <sheetName val="Ext-int Q4 2015 vs Q4 2014"/>
      <sheetName val="Ext-int FY '15 vs FY '14"/>
      <sheetName val="Ext-int 2013 vs 2014"/>
      <sheetName val="R&amp;M Distill.Cap.Ut."/>
      <sheetName val="R&amp;M Processing+Production"/>
      <sheetName val="R&amp;M Ref.product sales"/>
      <sheetName val="R&amp;M Motor fuel indicators"/>
      <sheetName val="APPENDIX"/>
      <sheetName val="R&amp;M Ref.Margin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9">
          <cell r="AN9">
            <v>206.59096700000001</v>
          </cell>
          <cell r="AX9">
            <v>1116.178242</v>
          </cell>
        </row>
        <row r="10">
          <cell r="AX10">
            <v>14045.685966999998</v>
          </cell>
        </row>
        <row r="11">
          <cell r="AX11">
            <v>187.66884999999999</v>
          </cell>
        </row>
        <row r="12">
          <cell r="AX12">
            <v>3689.7581790644917</v>
          </cell>
        </row>
        <row r="19">
          <cell r="AX19">
            <v>19039.291238064492</v>
          </cell>
        </row>
        <row r="22">
          <cell r="AX22">
            <v>411.42055800000003</v>
          </cell>
        </row>
        <row r="23">
          <cell r="AX23">
            <v>3667.8282039999995</v>
          </cell>
        </row>
        <row r="24">
          <cell r="AX24">
            <v>8210.3118655999988</v>
          </cell>
        </row>
        <row r="25">
          <cell r="AX25">
            <v>484.89528299999995</v>
          </cell>
        </row>
        <row r="26">
          <cell r="AX26">
            <v>393.11862000000002</v>
          </cell>
        </row>
        <row r="27">
          <cell r="AX27">
            <v>1366.555875</v>
          </cell>
        </row>
        <row r="28">
          <cell r="AX28">
            <v>657.239192</v>
          </cell>
        </row>
        <row r="29">
          <cell r="AX29">
            <v>474.98338000000001</v>
          </cell>
        </row>
        <row r="30">
          <cell r="AX30">
            <v>707.04234000000008</v>
          </cell>
        </row>
        <row r="31">
          <cell r="AX31">
            <v>760.19927407629405</v>
          </cell>
        </row>
        <row r="32">
          <cell r="AX32">
            <v>17133.594591676294</v>
          </cell>
        </row>
        <row r="33">
          <cell r="AX33">
            <v>103.36808860099907</v>
          </cell>
        </row>
        <row r="34">
          <cell r="AX34">
            <v>1800.7781190000001</v>
          </cell>
        </row>
        <row r="35">
          <cell r="AX35">
            <v>19038.194069796002</v>
          </cell>
        </row>
        <row r="127">
          <cell r="AX127">
            <v>563.20000000000005</v>
          </cell>
        </row>
        <row r="128">
          <cell r="AX128">
            <v>5903.3</v>
          </cell>
        </row>
        <row r="129">
          <cell r="AX129">
            <v>100.4</v>
          </cell>
        </row>
        <row r="130">
          <cell r="AX130">
            <v>1358.6</v>
          </cell>
        </row>
        <row r="137">
          <cell r="AX137">
            <v>7925.5</v>
          </cell>
        </row>
        <row r="140">
          <cell r="AX140">
            <v>87.43</v>
          </cell>
        </row>
        <row r="141">
          <cell r="AX141">
            <v>1186.0529999999999</v>
          </cell>
        </row>
        <row r="142">
          <cell r="AX142">
            <v>3073.239</v>
          </cell>
        </row>
        <row r="143">
          <cell r="AX143">
            <v>32.940000000000005</v>
          </cell>
        </row>
        <row r="144">
          <cell r="AX144">
            <v>190.87199999999999</v>
          </cell>
        </row>
        <row r="145">
          <cell r="AX145">
            <v>907.12300000000005</v>
          </cell>
        </row>
        <row r="146">
          <cell r="AX146">
            <v>13.125999999999998</v>
          </cell>
        </row>
        <row r="147">
          <cell r="AX147">
            <v>489.43299999999999</v>
          </cell>
        </row>
        <row r="148">
          <cell r="AX148">
            <v>674.83600000000001</v>
          </cell>
        </row>
        <row r="149">
          <cell r="AX149">
            <v>581.53899999999999</v>
          </cell>
        </row>
        <row r="150">
          <cell r="AX150">
            <v>7236.5910000000003</v>
          </cell>
        </row>
        <row r="151">
          <cell r="AX151">
            <v>46.6</v>
          </cell>
        </row>
        <row r="152">
          <cell r="AX152">
            <v>642.29999999999995</v>
          </cell>
        </row>
        <row r="153">
          <cell r="AX153">
            <v>7925.491</v>
          </cell>
        </row>
        <row r="184">
          <cell r="AX184">
            <v>5930.2749999999996</v>
          </cell>
        </row>
        <row r="185">
          <cell r="AX185">
            <v>2.3005500000000003</v>
          </cell>
        </row>
        <row r="186">
          <cell r="AX186">
            <v>972.14267672451444</v>
          </cell>
        </row>
        <row r="193">
          <cell r="AX193">
            <v>6904.7182267245144</v>
          </cell>
        </row>
        <row r="196">
          <cell r="AX196">
            <v>114.606391</v>
          </cell>
        </row>
        <row r="197">
          <cell r="AX197">
            <v>1485.5766189999999</v>
          </cell>
        </row>
        <row r="198">
          <cell r="AX198">
            <v>3115.7115610000001</v>
          </cell>
        </row>
        <row r="199">
          <cell r="AX199">
            <v>281.81530900000001</v>
          </cell>
        </row>
        <row r="200">
          <cell r="AX200">
            <v>99.780193999999995</v>
          </cell>
        </row>
        <row r="201">
          <cell r="AX201">
            <v>423.64855200000005</v>
          </cell>
        </row>
        <row r="202">
          <cell r="AX202">
            <v>325.95289599999995</v>
          </cell>
        </row>
        <row r="203">
          <cell r="AX203">
            <v>0</v>
          </cell>
        </row>
        <row r="204">
          <cell r="AX204">
            <v>131.74768</v>
          </cell>
        </row>
        <row r="205">
          <cell r="AX205">
            <v>291.0331742802947</v>
          </cell>
        </row>
        <row r="206">
          <cell r="AX206">
            <v>6269.8723762802947</v>
          </cell>
        </row>
        <row r="207">
          <cell r="AX207">
            <v>27.884849999999044</v>
          </cell>
        </row>
        <row r="208">
          <cell r="AX208">
            <v>606.96100000000001</v>
          </cell>
        </row>
        <row r="209">
          <cell r="AX209">
            <v>6904.7182262802935</v>
          </cell>
        </row>
        <row r="239">
          <cell r="AX239">
            <v>0</v>
          </cell>
        </row>
        <row r="240">
          <cell r="AX240">
            <v>0</v>
          </cell>
        </row>
        <row r="241">
          <cell r="AX241">
            <v>1177.2813784899774</v>
          </cell>
        </row>
        <row r="248">
          <cell r="AX248">
            <v>1177.2813784899774</v>
          </cell>
        </row>
        <row r="251">
          <cell r="AX251">
            <v>0</v>
          </cell>
        </row>
        <row r="252">
          <cell r="AX252">
            <v>187.423901</v>
          </cell>
        </row>
        <row r="253">
          <cell r="AX253">
            <v>926.88266159999989</v>
          </cell>
        </row>
        <row r="254">
          <cell r="AX254">
            <v>26.229640000000003</v>
          </cell>
        </row>
        <row r="255">
          <cell r="AX255">
            <v>0</v>
          </cell>
        </row>
        <row r="256">
          <cell r="AX256">
            <v>0</v>
          </cell>
        </row>
        <row r="257">
          <cell r="AX257">
            <v>17.46489</v>
          </cell>
        </row>
        <row r="258">
          <cell r="AX258">
            <v>18.767380000000003</v>
          </cell>
        </row>
        <row r="259">
          <cell r="AX259">
            <v>0</v>
          </cell>
        </row>
        <row r="260">
          <cell r="AX260">
            <v>0</v>
          </cell>
        </row>
        <row r="261">
          <cell r="AX261">
            <v>1176.7684726</v>
          </cell>
        </row>
        <row r="262">
          <cell r="AX262">
            <v>-0.82853239899997422</v>
          </cell>
        </row>
        <row r="263">
          <cell r="AX263">
            <v>0</v>
          </cell>
        </row>
        <row r="264">
          <cell r="AX264">
            <v>1175.9399402009999</v>
          </cell>
        </row>
        <row r="294">
          <cell r="AX294">
            <v>552.97824200000002</v>
          </cell>
        </row>
        <row r="295">
          <cell r="AX295">
            <v>2212.1109669999996</v>
          </cell>
        </row>
        <row r="296">
          <cell r="AX296">
            <v>84.968299999999999</v>
          </cell>
        </row>
        <row r="297">
          <cell r="AX297">
            <v>693.08210384999961</v>
          </cell>
        </row>
        <row r="304">
          <cell r="AX304">
            <v>3543.1396128499991</v>
          </cell>
        </row>
        <row r="307">
          <cell r="AX307">
            <v>0</v>
          </cell>
        </row>
        <row r="308">
          <cell r="AX308">
            <v>843.47468400000002</v>
          </cell>
        </row>
        <row r="309">
          <cell r="AX309">
            <v>1113.4786429999999</v>
          </cell>
        </row>
        <row r="310">
          <cell r="AX310">
            <v>143.91033399999989</v>
          </cell>
        </row>
        <row r="311">
          <cell r="AX311">
            <v>104.56642600000001</v>
          </cell>
        </row>
        <row r="312">
          <cell r="AX312">
            <v>37.684322999999999</v>
          </cell>
        </row>
        <row r="313">
          <cell r="AX313">
            <v>389.15470600000003</v>
          </cell>
        </row>
        <row r="314">
          <cell r="AX314">
            <v>0</v>
          </cell>
        </row>
        <row r="315">
          <cell r="AX315">
            <v>0</v>
          </cell>
        </row>
        <row r="316">
          <cell r="AX316">
            <v>199.2402397959994</v>
          </cell>
        </row>
        <row r="317">
          <cell r="AX317">
            <v>3041.093522795999</v>
          </cell>
        </row>
        <row r="318">
          <cell r="AX318">
            <v>29.311771</v>
          </cell>
        </row>
        <row r="319">
          <cell r="AX319">
            <v>472.73431900000003</v>
          </cell>
        </row>
        <row r="320">
          <cell r="AX320">
            <v>3543.1396127959997</v>
          </cell>
        </row>
      </sheetData>
      <sheetData sheetId="14">
        <row r="9">
          <cell r="AL9">
            <v>606.1</v>
          </cell>
        </row>
      </sheetData>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op.figures_ENG"/>
      <sheetName val="Key op.figures_HUN"/>
    </sheetNames>
    <sheetDataSet>
      <sheetData sheetId="0"/>
      <sheetData sheetId="1">
        <row r="16">
          <cell r="H16">
            <v>492</v>
          </cell>
        </row>
        <row r="30">
          <cell r="H30">
            <v>3972</v>
          </cell>
        </row>
        <row r="31">
          <cell r="H31">
            <v>2381</v>
          </cell>
        </row>
        <row r="32">
          <cell r="H32">
            <v>921</v>
          </cell>
        </row>
        <row r="33">
          <cell r="H33">
            <v>4</v>
          </cell>
        </row>
        <row r="34">
          <cell r="H34">
            <v>141</v>
          </cell>
        </row>
        <row r="35">
          <cell r="H35">
            <v>18</v>
          </cell>
        </row>
        <row r="36">
          <cell r="H36">
            <v>507</v>
          </cell>
        </row>
        <row r="37">
          <cell r="H37">
            <v>1586</v>
          </cell>
        </row>
        <row r="38">
          <cell r="H38">
            <v>1068</v>
          </cell>
        </row>
        <row r="39">
          <cell r="H39">
            <v>365</v>
          </cell>
        </row>
        <row r="40">
          <cell r="H40">
            <v>10</v>
          </cell>
        </row>
        <row r="41">
          <cell r="H41">
            <v>28</v>
          </cell>
        </row>
        <row r="42">
          <cell r="H42">
            <v>115</v>
          </cell>
        </row>
        <row r="43">
          <cell r="H43">
            <v>1687</v>
          </cell>
        </row>
        <row r="44">
          <cell r="H44">
            <v>1110</v>
          </cell>
        </row>
        <row r="45">
          <cell r="H45">
            <v>397</v>
          </cell>
        </row>
        <row r="46">
          <cell r="H46">
            <v>0</v>
          </cell>
        </row>
        <row r="47">
          <cell r="H47">
            <v>58</v>
          </cell>
        </row>
        <row r="48">
          <cell r="H48">
            <v>122</v>
          </cell>
        </row>
        <row r="49">
          <cell r="H49">
            <v>9528</v>
          </cell>
        </row>
        <row r="50">
          <cell r="H50">
            <v>5557</v>
          </cell>
        </row>
        <row r="51">
          <cell r="H51">
            <v>2143</v>
          </cell>
        </row>
        <row r="52">
          <cell r="H52">
            <v>29</v>
          </cell>
        </row>
        <row r="53">
          <cell r="H53">
            <v>328</v>
          </cell>
        </row>
        <row r="54">
          <cell r="H54">
            <v>1471</v>
          </cell>
        </row>
        <row r="55">
          <cell r="H55">
            <v>16773</v>
          </cell>
        </row>
        <row r="130">
          <cell r="H130">
            <v>427.90195600000004</v>
          </cell>
        </row>
        <row r="131">
          <cell r="H131">
            <v>108.968604</v>
          </cell>
        </row>
        <row r="132">
          <cell r="H132">
            <v>761.16102999999998</v>
          </cell>
        </row>
        <row r="133">
          <cell r="H133">
            <v>1298.0315900000001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választó"/>
      <sheetName val="Petchem P&amp;L till EBIT"/>
      <sheetName val="Petchem"/>
      <sheetName val="Ext_Int Q4 2015_vs_Q3_2015"/>
      <sheetName val="Sheet1"/>
      <sheetName val="Ext_Int_Q4_2015_vs_Q4_2014"/>
      <sheetName val="Operating profit"/>
      <sheetName val="Ext_Int_ FY 2015_base_ FY 2014"/>
      <sheetName val="Volumen Balance"/>
      <sheetName val="Innentől nem nyomtat"/>
      <sheetName val="FR_szövegesbe_táblák"/>
      <sheetName val="Working capital"/>
      <sheetName val="ROACE"/>
      <sheetName val="Sensitivity_"/>
      <sheetName val="CHECK"/>
    </sheetNames>
    <sheetDataSet>
      <sheetData sheetId="0"/>
      <sheetData sheetId="1"/>
      <sheetData sheetId="2"/>
      <sheetData sheetId="3"/>
      <sheetData sheetId="4"/>
      <sheetData sheetId="5"/>
      <sheetData sheetId="6"/>
      <sheetData sheetId="7"/>
      <sheetData sheetId="8">
        <row r="78">
          <cell r="AM78">
            <v>170.71815100000001</v>
          </cell>
        </row>
        <row r="160">
          <cell r="AW160">
            <v>532.81666699999994</v>
          </cell>
        </row>
      </sheetData>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_EN"/>
      <sheetName val="Graphs_HUN"/>
      <sheetName val="Perf Table ENV"/>
      <sheetName val="Környezet"/>
      <sheetName val="Perf Table SOC"/>
      <sheetName val="Társadalom"/>
      <sheetName val="Perf Table ECO"/>
      <sheetName val="Gazdaság"/>
      <sheetName val="Backup 2015-&gt;"/>
      <sheetName val="FGSZ"/>
      <sheetName val="FGSZ - env - HR"/>
      <sheetName val="Lost days rate"/>
      <sheetName val="HR 2015"/>
      <sheetName val="Social investment 2015"/>
      <sheetName val="Costumer satisfaction 2015"/>
      <sheetName val="EC1 2015"/>
      <sheetName val="R&amp;D 2015"/>
      <sheetName val="Group ENV+Energy"/>
      <sheetName val="wo INA ENV+Energy"/>
      <sheetName val="Group Refining spec data"/>
      <sheetName val="wo INA Refining spec data"/>
      <sheetName val="Group E&amp;P spec data"/>
      <sheetName val="wo INA E&amp;P spec data"/>
      <sheetName val="FX"/>
      <sheetName val="HSE 23March2016"/>
      <sheetName val="HSE expenditures 2015"/>
      <sheetName val="Ethics, HuRi 2015"/>
      <sheetName val="Portf list - GHG equity 2015"/>
      <sheetName val="CO2 equity based calc LEBU 2015"/>
      <sheetName val="Downstream energy consumption"/>
      <sheetName val="CO2 equity based calc site 2015"/>
      <sheetName val="CO2 under ETS"/>
      <sheetName val="PSM"/>
      <sheetName val="Munka1"/>
    </sheetNames>
    <sheetDataSet>
      <sheetData sheetId="0">
        <row r="8">
          <cell r="H8">
            <v>5.6102410000000003</v>
          </cell>
        </row>
        <row r="103">
          <cell r="H103">
            <v>1898.2175050999999</v>
          </cell>
        </row>
        <row r="130">
          <cell r="H130">
            <v>90</v>
          </cell>
        </row>
      </sheetData>
      <sheetData sheetId="1"/>
      <sheetData sheetId="2">
        <row r="59">
          <cell r="V59">
            <v>16.899999999999999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171">
          <cell r="CA171">
            <v>1.4433342008567964</v>
          </cell>
        </row>
      </sheetData>
      <sheetData sheetId="25"/>
      <sheetData sheetId="26"/>
      <sheetData sheetId="27"/>
      <sheetData sheetId="28"/>
      <sheetData sheetId="29"/>
      <sheetData sheetId="30"/>
      <sheetData sheetId="31"/>
      <sheetData sheetId="32"/>
      <sheetData sheetId="3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_EN"/>
      <sheetName val="Graphs_HUN"/>
      <sheetName val="Perf Table ENV"/>
      <sheetName val="Környezet"/>
      <sheetName val="Perf Table SOC"/>
      <sheetName val="Társadalom"/>
      <sheetName val="Perf Table ECO"/>
      <sheetName val="Gazdaság"/>
      <sheetName val="Backup 2016-&gt;"/>
      <sheetName val="FX 2016"/>
      <sheetName val="HSE spend 2016"/>
      <sheetName val="Donations 2016"/>
      <sheetName val="Economic data 2016"/>
      <sheetName val="HR data 2016"/>
      <sheetName val="R&amp;D renewable 2016"/>
      <sheetName val="customer satisfaction"/>
      <sheetName val="Scope 3 2016"/>
      <sheetName val="Group Safety indicators 2016"/>
      <sheetName val="wo INA Safety indicators 2016"/>
      <sheetName val="Group ENV.+Energy 2016"/>
      <sheetName val="wo INA ENV.+Energy 2016"/>
      <sheetName val="PSE Tier1+2 2016"/>
      <sheetName val="Event and impacts count 2016"/>
      <sheetName val="Group spec. E&amp;P data 2016"/>
      <sheetName val="wo INA spec. E&amp;P data 2016"/>
      <sheetName val="Downstream energy prod. 2016"/>
      <sheetName val="wo INA DS energy prod. 2016"/>
      <sheetName val="Ethics, HuRi 2016"/>
      <sheetName val="Group refining spec. data 2016"/>
      <sheetName val="wo INA refining spec. data 2016"/>
      <sheetName val="Group spills 2016"/>
      <sheetName val="CO2 under ETS 2016"/>
      <sheetName val="Backup 2015-&gt;"/>
      <sheetName val="Spills 2015"/>
      <sheetName val="FGSZ"/>
      <sheetName val="FGSZ - env - HR"/>
      <sheetName val="Lost days rate"/>
      <sheetName val="HR 2015"/>
      <sheetName val="Social investment 2015"/>
      <sheetName val="Costumer satisfaction 2015"/>
      <sheetName val="EC1 2015"/>
      <sheetName val="R&amp;D 2015"/>
      <sheetName val="Group ENV+Energy"/>
      <sheetName val="wo INA ENV+Energy"/>
      <sheetName val="Group Refining spec data"/>
      <sheetName val="wo INA Refining spec data"/>
      <sheetName val="Group E&amp;P spec data"/>
      <sheetName val="wo INA E&amp;P spec data"/>
      <sheetName val="FX"/>
      <sheetName val="HSE 23March2016"/>
      <sheetName val="HSE expenditures 2015"/>
      <sheetName val="Ethics, HuRi 2015"/>
      <sheetName val="Portf list - GHG equity 2015"/>
      <sheetName val="CO2 equity based calc LEBU 2015"/>
      <sheetName val="Downstream energy consumption"/>
      <sheetName val="CO2 equity based calc site 2015"/>
      <sheetName val="CO2 under ETS"/>
      <sheetName val="PSM"/>
      <sheetName val="Munka1"/>
      <sheetName val="2014 data revised"/>
      <sheetName val="Spills 2014"/>
      <sheetName val="2013 data"/>
    </sheetNames>
    <sheetDataSet>
      <sheetData sheetId="0">
        <row r="8">
          <cell r="H8">
            <v>5.265493215492925</v>
          </cell>
        </row>
        <row r="49">
          <cell r="H49">
            <v>637.1</v>
          </cell>
        </row>
        <row r="76">
          <cell r="H76">
            <v>1.33</v>
          </cell>
        </row>
        <row r="80">
          <cell r="H80">
            <v>0</v>
          </cell>
        </row>
        <row r="105">
          <cell r="H105">
            <v>1571.4788779999999</v>
          </cell>
        </row>
        <row r="132">
          <cell r="H132">
            <v>93</v>
          </cell>
        </row>
      </sheetData>
      <sheetData sheetId="1"/>
      <sheetData sheetId="2"/>
      <sheetData sheetId="3"/>
      <sheetData sheetId="4">
        <row r="7">
          <cell r="X7">
            <v>1.96</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 word doc ENG"/>
      <sheetName val="To word doc HUN"/>
      <sheetName val="Graphs_EN"/>
      <sheetName val="Graphs_HUN"/>
      <sheetName val="Perf Table ENV"/>
      <sheetName val="Környezet"/>
      <sheetName val="Perf Table SOC"/>
      <sheetName val="Társadalom"/>
      <sheetName val="Perf Table ECO"/>
      <sheetName val="Gazdaság"/>
      <sheetName val="Backup 2017-&gt;"/>
      <sheetName val="Safety 2017"/>
      <sheetName val="HSE Spend 2016 restated"/>
      <sheetName val="Spills"/>
      <sheetName val="Spills (bbl)"/>
      <sheetName val="2015 Spills (bbl) restated"/>
      <sheetName val="2016 Spills (bbl) restated"/>
      <sheetName val="HSE Spend 2017"/>
      <sheetName val="ISO 2017"/>
      <sheetName val="Scope 3 2017"/>
      <sheetName val="Equity based 2017"/>
      <sheetName val="Customer Satisfaction 2017"/>
      <sheetName val="Revewables 2017"/>
      <sheetName val="FX 2017"/>
      <sheetName val="Ethics 2017"/>
      <sheetName val="Economic Data 2017"/>
      <sheetName val="Donations 2017"/>
      <sheetName val="HR data 2017"/>
      <sheetName val="Environment 2017"/>
      <sheetName val="PSE"/>
      <sheetName val="Impact count"/>
      <sheetName val="E&amp;P"/>
      <sheetName val="DS"/>
      <sheetName val="Refining"/>
      <sheetName val="Backup 2016-&gt;"/>
      <sheetName val="FX 2016"/>
      <sheetName val="HSE spend 2016"/>
      <sheetName val="Donations 2016"/>
      <sheetName val="Economic data 2016"/>
      <sheetName val="HR data 2016"/>
      <sheetName val="R&amp;D renewable 2016"/>
      <sheetName val="customer satisfaction"/>
      <sheetName val="Scope 3 2016"/>
      <sheetName val="Group Safety indicators 2016"/>
      <sheetName val="wo INA Safety indicators 2016"/>
      <sheetName val="Group ENV.+Energy 2016"/>
      <sheetName val="wo INA ENV.+Energy 2016"/>
      <sheetName val="PSE Tier1+2 2016"/>
      <sheetName val="Event and impacts count 2016"/>
      <sheetName val="Group spec. E&amp;P data 2016"/>
      <sheetName val="wo INA spec. E&amp;P data 2016"/>
      <sheetName val="Downstream energy prod. 2016"/>
      <sheetName val="wo INA DS energy prod. 2016"/>
      <sheetName val="Ethics, HuRi 2016"/>
      <sheetName val="Group refining spec. data 2016"/>
      <sheetName val="wo INA refining spec. data 2016"/>
      <sheetName val="Group spills 2016"/>
      <sheetName val="CO2 under ETS 2016"/>
      <sheetName val="Backup 2015-&gt;"/>
      <sheetName val="Spills 2015"/>
      <sheetName val="FGSZ"/>
      <sheetName val="FGSZ - env - HR"/>
      <sheetName val="Lost days rate"/>
      <sheetName val="HR 2015"/>
      <sheetName val="Social investment 2015"/>
      <sheetName val="Costumer satisfaction 2015"/>
      <sheetName val="EC1 2015"/>
      <sheetName val="R&amp;D 2015"/>
      <sheetName val="Group ENV+Energy"/>
      <sheetName val="wo INA ENV+Energy"/>
      <sheetName val="Group Refining spec data"/>
      <sheetName val="wo INA Refining spec data"/>
      <sheetName val="Group E&amp;P spec data"/>
      <sheetName val="wo INA E&amp;P spec data"/>
      <sheetName val="FX"/>
      <sheetName val="HSE 23March2016"/>
      <sheetName val="HSE expenditures 2015"/>
      <sheetName val="Ethics, HuRi 2015"/>
      <sheetName val="Portf list - GHG equity 2015"/>
      <sheetName val="CO2 equity based calc LEBU 2015"/>
      <sheetName val="Downstream energy consumption"/>
      <sheetName val="CO2 equity based calc site 2015"/>
      <sheetName val="CO2 under ETS"/>
      <sheetName val="PSM"/>
      <sheetName val="Munka1"/>
      <sheetName val="2014 data revised"/>
      <sheetName val="Spills 2014"/>
      <sheetName val="2013 data"/>
    </sheetNames>
    <sheetDataSet>
      <sheetData sheetId="0"/>
      <sheetData sheetId="1"/>
      <sheetData sheetId="2">
        <row r="8">
          <cell r="I8">
            <v>6.52</v>
          </cell>
        </row>
        <row r="50">
          <cell r="I50">
            <v>129.08099999999999</v>
          </cell>
        </row>
        <row r="79">
          <cell r="I79">
            <v>1.53</v>
          </cell>
        </row>
        <row r="80">
          <cell r="I80">
            <v>2.38</v>
          </cell>
        </row>
        <row r="85">
          <cell r="I85">
            <v>0</v>
          </cell>
        </row>
        <row r="86">
          <cell r="I86">
            <v>2</v>
          </cell>
        </row>
        <row r="109">
          <cell r="I109">
            <v>1474.3323008061</v>
          </cell>
        </row>
        <row r="136">
          <cell r="I136">
            <v>110</v>
          </cell>
        </row>
        <row r="138">
          <cell r="I138">
            <v>33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row r="174">
          <cell r="BX174">
            <v>2.3489674341839462</v>
          </cell>
        </row>
      </sheetData>
      <sheetData sheetId="76"/>
      <sheetData sheetId="77"/>
      <sheetData sheetId="78"/>
      <sheetData sheetId="79"/>
      <sheetData sheetId="80"/>
      <sheetData sheetId="81"/>
      <sheetData sheetId="82"/>
      <sheetData sheetId="83"/>
      <sheetData sheetId="84"/>
      <sheetData sheetId="85"/>
      <sheetData sheetId="86"/>
      <sheetData sheetId="8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tabColor theme="5" tint="-0.249977111117893"/>
    <pageSetUpPr fitToPage="1"/>
  </sheetPr>
  <dimension ref="A1:S103"/>
  <sheetViews>
    <sheetView showGridLines="0" topLeftCell="A76" zoomScale="115" zoomScaleNormal="115" workbookViewId="0">
      <selection activeCell="F49" sqref="F49:G51"/>
    </sheetView>
  </sheetViews>
  <sheetFormatPr defaultRowHeight="15"/>
  <cols>
    <col min="1" max="1" width="3.28515625" style="25" customWidth="1"/>
    <col min="2" max="2" width="60.28515625" style="22" customWidth="1"/>
    <col min="3" max="6" width="12.7109375" style="22" customWidth="1"/>
    <col min="7" max="7" width="12.140625" style="22" bestFit="1" customWidth="1"/>
    <col min="8" max="8" width="9.140625" style="22"/>
    <col min="9" max="9" width="13.85546875" style="22" bestFit="1" customWidth="1"/>
    <col min="10" max="16384" width="9.140625" style="22"/>
  </cols>
  <sheetData>
    <row r="1" spans="2:9" s="22" customFormat="1" ht="39.75" customHeight="1"/>
    <row r="2" spans="2:9" s="22" customFormat="1">
      <c r="B2" s="128" t="s">
        <v>0</v>
      </c>
      <c r="C2" s="124"/>
      <c r="D2" s="124"/>
      <c r="E2" s="124"/>
      <c r="F2" s="124"/>
      <c r="G2" s="124"/>
    </row>
    <row r="3" spans="2:9" s="34" customFormat="1">
      <c r="B3" s="41"/>
      <c r="C3" s="127"/>
      <c r="D3" s="127"/>
      <c r="E3" s="127"/>
      <c r="F3" s="127"/>
      <c r="G3" s="127"/>
      <c r="H3" s="132"/>
      <c r="I3" s="132"/>
    </row>
    <row r="4" spans="2:9" s="22" customFormat="1" ht="30" customHeight="1">
      <c r="B4" s="62" t="s">
        <v>1</v>
      </c>
      <c r="C4" s="64" t="s">
        <v>2</v>
      </c>
      <c r="D4" s="64" t="s">
        <v>3</v>
      </c>
      <c r="E4" s="64" t="s">
        <v>4</v>
      </c>
      <c r="F4" s="64" t="s">
        <v>5</v>
      </c>
      <c r="G4" s="64">
        <v>2017</v>
      </c>
    </row>
    <row r="5" spans="2:9" s="22" customFormat="1" ht="15" customHeight="1">
      <c r="B5" s="136" t="s">
        <v>6</v>
      </c>
      <c r="C5" s="81">
        <v>5400.4</v>
      </c>
      <c r="D5" s="81">
        <v>4866.607</v>
      </c>
      <c r="E5" s="81">
        <v>4090.6623258260001</v>
      </c>
      <c r="F5" s="81">
        <v>3553.0047396800001</v>
      </c>
      <c r="G5" s="81">
        <v>4130.3197084249996</v>
      </c>
    </row>
    <row r="6" spans="2:9" s="22" customFormat="1" ht="15" customHeight="1">
      <c r="B6" s="136" t="s">
        <v>7</v>
      </c>
      <c r="C6" s="81">
        <v>521.1</v>
      </c>
      <c r="D6" s="81">
        <v>408.36399999999998</v>
      </c>
      <c r="E6" s="81">
        <v>643.37824991199989</v>
      </c>
      <c r="F6" s="81">
        <v>623.38752099400062</v>
      </c>
      <c r="G6" s="81">
        <v>672.58323357200049</v>
      </c>
    </row>
    <row r="7" spans="2:9" s="22" customFormat="1" ht="15" customHeight="1">
      <c r="B7" s="82" t="s">
        <v>8</v>
      </c>
      <c r="C7" s="81">
        <v>494.226</v>
      </c>
      <c r="D7" s="81">
        <v>410.221</v>
      </c>
      <c r="E7" s="81">
        <v>610.20523825478972</v>
      </c>
      <c r="F7" s="81">
        <v>629.96569418128502</v>
      </c>
      <c r="G7" s="81">
        <v>679.60467015357801</v>
      </c>
    </row>
    <row r="8" spans="2:9" s="22" customFormat="1" ht="15" customHeight="1">
      <c r="B8" s="82" t="s">
        <v>9</v>
      </c>
      <c r="C8" s="81">
        <v>516.5</v>
      </c>
      <c r="D8" s="81">
        <v>510.60664412517883</v>
      </c>
      <c r="E8" s="81">
        <v>691.87733546174172</v>
      </c>
      <c r="F8" s="81">
        <v>605.42191102604374</v>
      </c>
      <c r="G8" s="81">
        <v>672.70228775790235</v>
      </c>
    </row>
    <row r="9" spans="2:9" s="22" customFormat="1" ht="15" customHeight="1">
      <c r="B9" s="136" t="s">
        <v>10</v>
      </c>
      <c r="C9" s="81">
        <v>-18.600000000000001</v>
      </c>
      <c r="D9" s="81">
        <v>40.08</v>
      </c>
      <c r="E9" s="81">
        <v>-217.23064232400014</v>
      </c>
      <c r="F9" s="81">
        <v>307.90495714400055</v>
      </c>
      <c r="G9" s="81">
        <v>354.36700199100051</v>
      </c>
    </row>
    <row r="10" spans="2:9" s="22" customFormat="1" ht="15" customHeight="1">
      <c r="B10" s="82" t="s">
        <v>11</v>
      </c>
      <c r="C10" s="81">
        <v>148.46299999999999</v>
      </c>
      <c r="D10" s="81">
        <v>109.069</v>
      </c>
      <c r="E10" s="81">
        <v>263.58442466444404</v>
      </c>
      <c r="F10" s="81">
        <v>330.87308683528494</v>
      </c>
      <c r="G10" s="81">
        <v>383.91951225171698</v>
      </c>
    </row>
    <row r="11" spans="2:9" s="22" customFormat="1" ht="15" customHeight="1">
      <c r="B11" s="136" t="s">
        <v>12</v>
      </c>
      <c r="C11" s="81">
        <v>-56.9</v>
      </c>
      <c r="D11" s="81">
        <v>-45.481999999999999</v>
      </c>
      <c r="E11" s="81">
        <v>-307.89454566199998</v>
      </c>
      <c r="F11" s="81">
        <v>272.543401475</v>
      </c>
      <c r="G11" s="81">
        <v>365.63786785600001</v>
      </c>
    </row>
    <row r="12" spans="2:9" s="22" customFormat="1" ht="30" customHeight="1">
      <c r="B12" s="136" t="s">
        <v>13</v>
      </c>
      <c r="C12" s="81">
        <v>21.4</v>
      </c>
      <c r="D12" s="81">
        <v>4.0780000000000003</v>
      </c>
      <c r="E12" s="81">
        <v>-260.99923790099996</v>
      </c>
      <c r="F12" s="81">
        <v>263.49701811699998</v>
      </c>
      <c r="G12" s="81">
        <v>306.95192528800004</v>
      </c>
    </row>
    <row r="13" spans="2:9" s="22" customFormat="1">
      <c r="B13" s="136" t="s">
        <v>14</v>
      </c>
      <c r="C13" s="81">
        <v>614.70000000000005</v>
      </c>
      <c r="D13" s="81">
        <v>434.52800000000002</v>
      </c>
      <c r="E13" s="81">
        <v>586.80320708099998</v>
      </c>
      <c r="F13" s="81">
        <v>519.38510087099996</v>
      </c>
      <c r="G13" s="81">
        <v>559.69557113899998</v>
      </c>
    </row>
    <row r="14" spans="2:9" s="22" customFormat="1">
      <c r="B14" s="136" t="s">
        <v>15</v>
      </c>
      <c r="C14" s="81">
        <v>269.8</v>
      </c>
      <c r="D14" s="81">
        <v>534.1</v>
      </c>
      <c r="E14" s="81">
        <v>414</v>
      </c>
      <c r="F14" s="81">
        <v>309</v>
      </c>
      <c r="G14" s="81">
        <v>280</v>
      </c>
      <c r="I14" s="171"/>
    </row>
    <row r="15" spans="2:9" s="22" customFormat="1">
      <c r="B15" s="136" t="s">
        <v>16</v>
      </c>
      <c r="C15" s="81">
        <f>160/8</f>
        <v>20</v>
      </c>
      <c r="D15" s="81">
        <f>-39/8</f>
        <v>-4.875</v>
      </c>
      <c r="E15" s="81">
        <f>-2843/8</f>
        <v>-355.375</v>
      </c>
      <c r="F15" s="81">
        <v>359.01163722029753</v>
      </c>
      <c r="G15" s="81">
        <v>436.76504946463007</v>
      </c>
      <c r="I15" s="132"/>
    </row>
    <row r="16" spans="2:9" s="22" customFormat="1">
      <c r="B16" s="136" t="s">
        <v>17</v>
      </c>
      <c r="C16" s="81">
        <f>160/8</f>
        <v>20</v>
      </c>
      <c r="D16" s="81">
        <f>-39/8</f>
        <v>-4.875</v>
      </c>
      <c r="E16" s="81">
        <f>-2843/8</f>
        <v>-355.375</v>
      </c>
      <c r="F16" s="81">
        <v>359.01163722029753</v>
      </c>
      <c r="G16" s="81">
        <v>436.76504946463007</v>
      </c>
      <c r="I16" s="132"/>
    </row>
    <row r="17" spans="1:19">
      <c r="A17" s="22"/>
      <c r="B17" s="136" t="s">
        <v>18</v>
      </c>
      <c r="C17" s="81">
        <v>-3.7</v>
      </c>
      <c r="D17" s="81">
        <v>-0.8</v>
      </c>
      <c r="E17" s="81">
        <v>-11.6</v>
      </c>
      <c r="F17" s="81">
        <v>7</v>
      </c>
      <c r="G17" s="81">
        <v>9.3000000000000007</v>
      </c>
    </row>
    <row r="18" spans="1:19">
      <c r="A18" s="22"/>
      <c r="B18" s="136" t="s">
        <v>19</v>
      </c>
      <c r="C18" s="81">
        <v>2.9</v>
      </c>
      <c r="D18" s="81">
        <v>2.2000000000000002</v>
      </c>
      <c r="E18" s="81">
        <v>6</v>
      </c>
      <c r="F18" s="81">
        <v>7.7</v>
      </c>
      <c r="G18" s="81">
        <v>10.9</v>
      </c>
    </row>
    <row r="19" spans="1:19" ht="41.25" customHeight="1">
      <c r="A19" s="22"/>
      <c r="B19" s="181" t="s">
        <v>20</v>
      </c>
      <c r="C19" s="181"/>
      <c r="D19" s="181"/>
      <c r="E19" s="181"/>
    </row>
    <row r="20" spans="1:19" ht="54.75" customHeight="1">
      <c r="A20" s="22"/>
      <c r="B20" s="181" t="s">
        <v>21</v>
      </c>
      <c r="C20" s="181"/>
      <c r="D20" s="181"/>
      <c r="E20" s="181"/>
    </row>
    <row r="21" spans="1:19">
      <c r="A21" s="22"/>
      <c r="B21" s="44" t="s">
        <v>22</v>
      </c>
      <c r="C21" s="118"/>
      <c r="D21" s="118"/>
      <c r="E21" s="118"/>
      <c r="F21" s="118"/>
      <c r="G21" s="118"/>
    </row>
    <row r="22" spans="1:19">
      <c r="A22" s="22"/>
      <c r="B22" s="44"/>
      <c r="C22" s="118"/>
      <c r="D22" s="118"/>
      <c r="E22" s="118"/>
      <c r="F22" s="118"/>
      <c r="G22" s="118"/>
    </row>
    <row r="23" spans="1:19" s="25" customFormat="1" ht="15.75">
      <c r="B23" s="19" t="s">
        <v>23</v>
      </c>
      <c r="C23" s="118"/>
      <c r="D23" s="118"/>
      <c r="E23" s="118"/>
      <c r="F23" s="118"/>
      <c r="G23" s="118"/>
      <c r="H23" s="22"/>
      <c r="I23" s="22"/>
      <c r="J23" s="22"/>
      <c r="K23" s="22"/>
      <c r="L23" s="22"/>
      <c r="M23" s="22"/>
      <c r="N23" s="22"/>
      <c r="O23" s="22"/>
      <c r="P23" s="22"/>
      <c r="Q23" s="22"/>
      <c r="R23" s="22"/>
      <c r="S23" s="22"/>
    </row>
    <row r="24" spans="1:19" ht="30" customHeight="1">
      <c r="A24" s="22"/>
      <c r="B24" s="62" t="s">
        <v>24</v>
      </c>
      <c r="C24" s="64" t="s">
        <v>2</v>
      </c>
      <c r="D24" s="64" t="s">
        <v>3</v>
      </c>
      <c r="E24" s="64" t="s">
        <v>4</v>
      </c>
      <c r="F24" s="63">
        <v>2016</v>
      </c>
      <c r="G24" s="63">
        <v>2017</v>
      </c>
    </row>
    <row r="25" spans="1:19" ht="15" customHeight="1">
      <c r="A25" s="22"/>
      <c r="B25" s="136" t="s">
        <v>6</v>
      </c>
      <c r="C25" s="94">
        <v>24141.3</v>
      </c>
      <c r="D25" s="94">
        <v>20964.3</v>
      </c>
      <c r="E25" s="94">
        <v>14649.7</v>
      </c>
      <c r="F25" s="94">
        <v>12624.386831523299</v>
      </c>
      <c r="G25" s="94">
        <v>15113.710712132201</v>
      </c>
    </row>
    <row r="26" spans="1:19" ht="15" customHeight="1">
      <c r="A26" s="22"/>
      <c r="B26" s="136" t="s">
        <v>7</v>
      </c>
      <c r="C26" s="94">
        <v>2329.5</v>
      </c>
      <c r="D26" s="94">
        <v>1776.2</v>
      </c>
      <c r="E26" s="94">
        <v>2297.3000000000002</v>
      </c>
      <c r="F26" s="94">
        <v>2217.2015472338899</v>
      </c>
      <c r="G26" s="94">
        <v>2443.76205571725</v>
      </c>
    </row>
    <row r="27" spans="1:19" ht="15" customHeight="1">
      <c r="A27" s="22"/>
      <c r="B27" s="82" t="s">
        <v>8</v>
      </c>
      <c r="C27" s="94">
        <v>2209.3249888243186</v>
      </c>
      <c r="D27" s="94">
        <v>1775.52606371047</v>
      </c>
      <c r="E27" s="94">
        <v>2183.6826074532246</v>
      </c>
      <c r="F27" s="94">
        <v>2240.1358332197274</v>
      </c>
      <c r="G27" s="94">
        <v>2471.5076838694899</v>
      </c>
    </row>
    <row r="28" spans="1:19" ht="15" customHeight="1">
      <c r="A28" s="22"/>
      <c r="B28" s="82" t="s">
        <v>9</v>
      </c>
      <c r="C28" s="81">
        <v>2308.5</v>
      </c>
      <c r="D28" s="81">
        <v>2182.9156824797869</v>
      </c>
      <c r="E28" s="81">
        <v>2458.6</v>
      </c>
      <c r="F28" s="81">
        <v>2153.2213230693997</v>
      </c>
      <c r="G28" s="81">
        <v>2446.8873807136838</v>
      </c>
    </row>
    <row r="29" spans="1:19" ht="15" customHeight="1">
      <c r="A29" s="22"/>
      <c r="B29" s="136" t="s">
        <v>10</v>
      </c>
      <c r="C29" s="94">
        <v>-83.147071971390261</v>
      </c>
      <c r="D29" s="94">
        <v>222.6</v>
      </c>
      <c r="E29" s="94">
        <v>-737.6</v>
      </c>
      <c r="F29" s="94">
        <v>1099.03290813017</v>
      </c>
      <c r="G29" s="94">
        <v>1277.7616819529001</v>
      </c>
    </row>
    <row r="30" spans="1:19" ht="15" customHeight="1">
      <c r="A30" s="22"/>
      <c r="B30" s="82" t="s">
        <v>11</v>
      </c>
      <c r="C30" s="94">
        <v>663.67009387572637</v>
      </c>
      <c r="D30" s="94">
        <v>488.79315433050101</v>
      </c>
      <c r="E30" s="94">
        <v>927.54940996388041</v>
      </c>
      <c r="F30" s="94">
        <v>1178.7504727690512</v>
      </c>
      <c r="G30" s="94">
        <v>1390.6233755319799</v>
      </c>
    </row>
    <row r="31" spans="1:19" ht="15" customHeight="1">
      <c r="A31" s="22"/>
      <c r="B31" s="136" t="s">
        <v>12</v>
      </c>
      <c r="C31" s="94">
        <v>-254.35851586946805</v>
      </c>
      <c r="D31" s="94">
        <v>-138.41800000000001</v>
      </c>
      <c r="E31" s="94">
        <v>-1060.4519030909601</v>
      </c>
      <c r="F31" s="94">
        <v>973.52759231517598</v>
      </c>
      <c r="G31" s="94">
        <v>1321.8685569816701</v>
      </c>
    </row>
    <row r="32" spans="1:19" ht="30" customHeight="1">
      <c r="A32" s="22"/>
      <c r="B32" s="136" t="s">
        <v>13</v>
      </c>
      <c r="C32" s="94">
        <v>95.663835493965138</v>
      </c>
      <c r="D32" s="94">
        <v>47.2</v>
      </c>
      <c r="E32" s="94">
        <v>-903.1</v>
      </c>
      <c r="F32" s="94">
        <v>940.95921294654397</v>
      </c>
      <c r="G32" s="94">
        <v>1112.21112788707</v>
      </c>
    </row>
    <row r="33" spans="1:19">
      <c r="A33" s="22"/>
      <c r="B33" s="136" t="s">
        <v>14</v>
      </c>
      <c r="C33" s="94">
        <v>2747.9</v>
      </c>
      <c r="D33" s="94">
        <v>1863.1445032097299</v>
      </c>
      <c r="E33" s="94">
        <v>2088.3284457952</v>
      </c>
      <c r="F33" s="94">
        <v>1842.9853241276601</v>
      </c>
      <c r="G33" s="94">
        <v>2069.7807704144402</v>
      </c>
    </row>
    <row r="34" spans="1:19">
      <c r="A34" s="22"/>
      <c r="B34" s="136" t="s">
        <v>15</v>
      </c>
      <c r="C34" s="94">
        <v>1206.0795708538221</v>
      </c>
      <c r="D34" s="94">
        <v>2277</v>
      </c>
      <c r="E34" s="103">
        <v>1526.9463268299996</v>
      </c>
      <c r="F34" s="103">
        <v>1122.0181133499998</v>
      </c>
      <c r="G34" s="103">
        <v>1037.3</v>
      </c>
    </row>
    <row r="35" spans="1:19">
      <c r="A35" s="22"/>
      <c r="B35" s="136" t="s">
        <v>25</v>
      </c>
      <c r="C35" s="94">
        <f>715.243629861421/8</f>
        <v>89.405453732677628</v>
      </c>
      <c r="D35" s="94">
        <f>0.25040262977916/8</f>
        <v>3.1300328722395E-2</v>
      </c>
      <c r="E35" s="94">
        <f>-10/8</f>
        <v>-1.25</v>
      </c>
      <c r="F35" s="94">
        <f>10/8</f>
        <v>1.25</v>
      </c>
      <c r="G35" s="94">
        <v>1.5825766456129116</v>
      </c>
    </row>
    <row r="36" spans="1:19">
      <c r="A36" s="22"/>
      <c r="B36" s="136" t="s">
        <v>26</v>
      </c>
      <c r="C36" s="94">
        <f>715.243629861421/8</f>
        <v>89.405453732677628</v>
      </c>
      <c r="D36" s="94">
        <f>0.25040262977916/8</f>
        <v>3.1300328722395E-2</v>
      </c>
      <c r="E36" s="94">
        <f>-10/8</f>
        <v>-1.25</v>
      </c>
      <c r="F36" s="94">
        <f>10/8</f>
        <v>1.25</v>
      </c>
      <c r="G36" s="94">
        <v>1.5825766456129116</v>
      </c>
    </row>
    <row r="37" spans="1:19" ht="40.5" customHeight="1">
      <c r="A37" s="22"/>
      <c r="B37" s="181" t="s">
        <v>20</v>
      </c>
      <c r="C37" s="181"/>
      <c r="D37" s="181"/>
      <c r="E37" s="181"/>
    </row>
    <row r="38" spans="1:19" ht="27" customHeight="1">
      <c r="A38" s="22"/>
      <c r="B38" s="182" t="s">
        <v>21</v>
      </c>
      <c r="C38" s="182"/>
      <c r="D38" s="182"/>
      <c r="E38" s="182"/>
    </row>
    <row r="39" spans="1:19" s="25" customFormat="1">
      <c r="B39" s="65"/>
      <c r="C39" s="118"/>
      <c r="D39" s="118"/>
      <c r="E39" s="118"/>
      <c r="F39" s="118"/>
      <c r="G39" s="118"/>
      <c r="H39" s="22"/>
      <c r="I39" s="22"/>
      <c r="J39" s="22"/>
      <c r="K39" s="22"/>
      <c r="L39" s="22"/>
      <c r="M39" s="22"/>
      <c r="N39" s="22"/>
      <c r="O39" s="22"/>
      <c r="P39" s="22"/>
      <c r="Q39" s="22"/>
      <c r="R39" s="22"/>
      <c r="S39" s="22"/>
    </row>
    <row r="40" spans="1:19">
      <c r="A40" s="22"/>
      <c r="B40" s="128" t="s">
        <v>27</v>
      </c>
      <c r="C40" s="124"/>
      <c r="D40" s="124"/>
      <c r="E40" s="124"/>
      <c r="F40" s="124"/>
      <c r="G40" s="124"/>
    </row>
    <row r="41" spans="1:19" s="34" customFormat="1" ht="15" customHeight="1">
      <c r="A41" s="132"/>
      <c r="B41" s="66"/>
      <c r="C41" s="127"/>
      <c r="D41" s="127"/>
      <c r="E41" s="127"/>
      <c r="F41" s="127"/>
      <c r="G41" s="127"/>
      <c r="H41" s="132"/>
      <c r="I41" s="132"/>
      <c r="J41" s="132"/>
      <c r="K41" s="132"/>
      <c r="L41" s="132"/>
      <c r="M41" s="132"/>
      <c r="N41" s="132"/>
      <c r="O41" s="132"/>
      <c r="P41" s="132"/>
      <c r="Q41" s="132"/>
      <c r="R41" s="132"/>
      <c r="S41" s="132"/>
    </row>
    <row r="42" spans="1:19" ht="15" customHeight="1">
      <c r="A42" s="22"/>
      <c r="B42" s="67" t="s">
        <v>28</v>
      </c>
      <c r="C42" s="115"/>
      <c r="D42" s="115"/>
      <c r="E42" s="115"/>
      <c r="F42" s="115"/>
      <c r="G42" s="115"/>
    </row>
    <row r="43" spans="1:19" ht="15" customHeight="1">
      <c r="A43" s="22"/>
      <c r="B43" s="116" t="s">
        <v>29</v>
      </c>
      <c r="C43" s="68">
        <v>2013</v>
      </c>
      <c r="D43" s="68">
        <v>2014</v>
      </c>
      <c r="E43" s="63">
        <v>2015</v>
      </c>
      <c r="F43" s="63">
        <v>2016</v>
      </c>
      <c r="G43" s="63">
        <v>2017</v>
      </c>
    </row>
    <row r="44" spans="1:19" ht="15" customHeight="1">
      <c r="A44" s="22"/>
      <c r="B44" s="136" t="s">
        <v>30</v>
      </c>
      <c r="C44" s="138">
        <v>575.70000000000005</v>
      </c>
      <c r="D44" s="138">
        <v>554.94467266614424</v>
      </c>
      <c r="E44" s="138">
        <v>513.70000000000005</v>
      </c>
      <c r="F44" s="164">
        <v>459</v>
      </c>
      <c r="G44" s="175">
        <v>360</v>
      </c>
    </row>
    <row r="45" spans="1:19" ht="15" customHeight="1">
      <c r="A45" s="22"/>
      <c r="B45" s="136" t="s">
        <v>31</v>
      </c>
      <c r="C45" s="138">
        <v>317.60000000000002</v>
      </c>
      <c r="D45" s="138">
        <v>304.3</v>
      </c>
      <c r="E45" s="138">
        <v>284</v>
      </c>
      <c r="F45" s="164" t="s">
        <v>32</v>
      </c>
      <c r="G45" s="175">
        <v>210</v>
      </c>
      <c r="H45" s="174"/>
    </row>
    <row r="46" spans="1:19" ht="15" customHeight="1">
      <c r="A46" s="22"/>
      <c r="B46" s="136" t="s">
        <v>33</v>
      </c>
      <c r="C46" s="138">
        <v>258.10000000000002</v>
      </c>
      <c r="D46" s="138">
        <v>250.7</v>
      </c>
      <c r="E46" s="138">
        <v>229.7</v>
      </c>
      <c r="F46" s="164" t="s">
        <v>34</v>
      </c>
      <c r="G46" s="175">
        <v>146</v>
      </c>
    </row>
    <row r="47" spans="1:19" s="25" customFormat="1" ht="5.0999999999999996" customHeight="1">
      <c r="B47" s="65"/>
      <c r="C47" s="118"/>
      <c r="D47" s="118"/>
      <c r="E47" s="118"/>
      <c r="F47" s="118"/>
      <c r="G47" s="118"/>
      <c r="H47" s="22"/>
      <c r="I47" s="22"/>
      <c r="J47" s="22"/>
      <c r="K47" s="22"/>
      <c r="L47" s="22"/>
      <c r="M47" s="22"/>
      <c r="N47" s="22"/>
      <c r="O47" s="22"/>
      <c r="P47" s="22"/>
      <c r="Q47" s="22"/>
      <c r="R47" s="22"/>
      <c r="S47" s="22"/>
    </row>
    <row r="48" spans="1:19" s="25" customFormat="1" ht="15" customHeight="1">
      <c r="B48" s="116" t="s">
        <v>35</v>
      </c>
      <c r="C48" s="68">
        <v>2013</v>
      </c>
      <c r="D48" s="68">
        <v>2014</v>
      </c>
      <c r="E48" s="63">
        <v>2015</v>
      </c>
      <c r="F48" s="63">
        <v>2016</v>
      </c>
      <c r="G48" s="63">
        <v>2017</v>
      </c>
      <c r="H48" s="22"/>
      <c r="I48" s="22"/>
      <c r="J48" s="22"/>
      <c r="K48" s="22"/>
      <c r="L48" s="22"/>
      <c r="M48" s="22"/>
      <c r="N48" s="22"/>
      <c r="O48" s="22"/>
      <c r="P48" s="22"/>
      <c r="Q48" s="22"/>
      <c r="R48" s="22"/>
      <c r="S48" s="22"/>
    </row>
    <row r="49" spans="1:19" ht="15" customHeight="1">
      <c r="A49" s="22"/>
      <c r="B49" s="136" t="s">
        <v>36</v>
      </c>
      <c r="C49" s="137">
        <v>103.7</v>
      </c>
      <c r="D49" s="137">
        <v>97.513707186545048</v>
      </c>
      <c r="E49" s="137">
        <v>103.9</v>
      </c>
      <c r="F49" s="152">
        <f>F50+F51</f>
        <v>112.5544410655738</v>
      </c>
      <c r="G49" s="152">
        <f>G50+G51</f>
        <v>107.4475132328767</v>
      </c>
    </row>
    <row r="50" spans="1:19" ht="15" customHeight="1">
      <c r="A50" s="22"/>
      <c r="B50" s="136" t="s">
        <v>37</v>
      </c>
      <c r="C50" s="137">
        <v>45.800000000000004</v>
      </c>
      <c r="D50" s="137">
        <v>42.571292560087855</v>
      </c>
      <c r="E50" s="137">
        <v>47.1</v>
      </c>
      <c r="F50" s="152">
        <v>56.558303579235002</v>
      </c>
      <c r="G50" s="152">
        <v>53.294817315068499</v>
      </c>
    </row>
    <row r="51" spans="1:19" ht="15" customHeight="1">
      <c r="A51" s="22"/>
      <c r="B51" s="136" t="s">
        <v>38</v>
      </c>
      <c r="C51" s="137">
        <v>57.8</v>
      </c>
      <c r="D51" s="137">
        <v>54.9424146264572</v>
      </c>
      <c r="E51" s="137">
        <v>56.9</v>
      </c>
      <c r="F51" s="152">
        <v>55.996137486338803</v>
      </c>
      <c r="G51" s="152">
        <v>54.152695917808202</v>
      </c>
    </row>
    <row r="52" spans="1:19" s="25" customFormat="1" ht="5.0999999999999996" customHeight="1">
      <c r="B52" s="30"/>
      <c r="C52" s="121"/>
      <c r="D52" s="121"/>
      <c r="E52" s="121"/>
      <c r="F52" s="121"/>
      <c r="G52" s="121"/>
    </row>
    <row r="53" spans="1:19" s="25" customFormat="1" ht="15" customHeight="1">
      <c r="B53" s="126" t="s">
        <v>39</v>
      </c>
      <c r="C53" s="115"/>
      <c r="D53" s="115"/>
      <c r="E53" s="115"/>
      <c r="F53" s="115"/>
      <c r="G53" s="115"/>
      <c r="H53" s="22"/>
      <c r="I53" s="22"/>
      <c r="J53" s="22"/>
      <c r="K53" s="22"/>
      <c r="L53" s="22"/>
      <c r="M53" s="22"/>
      <c r="N53" s="22"/>
      <c r="O53" s="22"/>
      <c r="P53" s="22"/>
      <c r="Q53" s="22"/>
      <c r="R53" s="22"/>
      <c r="S53" s="22"/>
    </row>
    <row r="54" spans="1:19" s="25" customFormat="1" ht="15" customHeight="1">
      <c r="B54" s="116" t="s">
        <v>40</v>
      </c>
      <c r="C54" s="68">
        <v>2013</v>
      </c>
      <c r="D54" s="68">
        <v>2014</v>
      </c>
      <c r="E54" s="63">
        <v>2015</v>
      </c>
      <c r="F54" s="63">
        <v>2016</v>
      </c>
      <c r="G54" s="63">
        <v>2017</v>
      </c>
      <c r="H54" s="22"/>
      <c r="I54" s="22"/>
      <c r="J54" s="22"/>
      <c r="K54" s="22"/>
      <c r="L54" s="22"/>
      <c r="M54" s="22"/>
      <c r="N54" s="22"/>
      <c r="O54" s="22"/>
      <c r="P54" s="22"/>
      <c r="Q54" s="22"/>
      <c r="R54" s="22"/>
      <c r="S54" s="22"/>
    </row>
    <row r="55" spans="1:19" ht="15" customHeight="1">
      <c r="A55" s="22"/>
      <c r="B55" s="136" t="s">
        <v>41</v>
      </c>
      <c r="C55" s="138">
        <v>20507</v>
      </c>
      <c r="D55" s="138">
        <v>17541.160753720185</v>
      </c>
      <c r="E55" s="138">
        <v>19039.291238064492</v>
      </c>
      <c r="F55" s="138">
        <v>19229.051805399693</v>
      </c>
      <c r="G55" s="138">
        <v>19542</v>
      </c>
    </row>
    <row r="56" spans="1:19" ht="15" customHeight="1">
      <c r="A56" s="22"/>
      <c r="B56" s="84" t="s">
        <v>42</v>
      </c>
      <c r="C56" s="137">
        <v>79.2</v>
      </c>
      <c r="D56" s="137">
        <v>76.66</v>
      </c>
      <c r="E56" s="137">
        <v>78.053699407211596</v>
      </c>
      <c r="F56" s="137">
        <v>76.8</v>
      </c>
      <c r="G56" s="137">
        <v>78</v>
      </c>
    </row>
    <row r="57" spans="1:19" s="25" customFormat="1" ht="5.0999999999999996" customHeight="1">
      <c r="B57" s="69"/>
      <c r="C57" s="118"/>
      <c r="D57" s="118"/>
      <c r="E57" s="118"/>
      <c r="F57" s="118"/>
      <c r="G57" s="118"/>
      <c r="H57" s="22"/>
      <c r="I57" s="22"/>
      <c r="J57" s="22"/>
      <c r="K57" s="22"/>
      <c r="L57" s="22"/>
      <c r="M57" s="22"/>
      <c r="N57" s="22"/>
      <c r="O57" s="22"/>
      <c r="P57" s="22"/>
      <c r="Q57" s="22"/>
      <c r="R57" s="22"/>
      <c r="S57" s="22"/>
    </row>
    <row r="58" spans="1:19" ht="15" customHeight="1">
      <c r="A58" s="22"/>
      <c r="B58" s="116" t="s">
        <v>43</v>
      </c>
      <c r="C58" s="68">
        <v>2013</v>
      </c>
      <c r="D58" s="68">
        <v>2014</v>
      </c>
      <c r="E58" s="63">
        <v>2015</v>
      </c>
      <c r="F58" s="63">
        <v>2016</v>
      </c>
      <c r="G58" s="63">
        <v>2017</v>
      </c>
    </row>
    <row r="59" spans="1:19" ht="15" customHeight="1">
      <c r="A59" s="22"/>
      <c r="B59" s="136" t="s">
        <v>44</v>
      </c>
      <c r="C59" s="138">
        <v>18092</v>
      </c>
      <c r="D59" s="138">
        <v>16724</v>
      </c>
      <c r="E59" s="138">
        <v>17234</v>
      </c>
      <c r="F59" s="138">
        <v>17811</v>
      </c>
      <c r="G59" s="138">
        <v>18040</v>
      </c>
    </row>
    <row r="60" spans="1:19" ht="15" customHeight="1">
      <c r="A60" s="22"/>
      <c r="B60" s="136" t="s">
        <v>45</v>
      </c>
      <c r="C60" s="138">
        <v>606</v>
      </c>
      <c r="D60" s="138">
        <v>476</v>
      </c>
      <c r="E60" s="138">
        <v>492</v>
      </c>
      <c r="F60" s="138">
        <v>522</v>
      </c>
      <c r="G60" s="138">
        <v>507</v>
      </c>
    </row>
    <row r="61" spans="1:19" ht="15" customHeight="1">
      <c r="A61" s="22"/>
      <c r="B61" s="136" t="s">
        <v>46</v>
      </c>
      <c r="C61" s="138">
        <v>1302</v>
      </c>
      <c r="D61" s="137">
        <v>1125.958744</v>
      </c>
      <c r="E61" s="137">
        <v>1298.0315900000001</v>
      </c>
      <c r="F61" s="137">
        <v>1244.893505</v>
      </c>
      <c r="G61" s="137">
        <v>1413</v>
      </c>
    </row>
    <row r="62" spans="1:19" s="25" customFormat="1" ht="5.0999999999999996" customHeight="1">
      <c r="B62" s="65"/>
      <c r="C62" s="118"/>
      <c r="D62" s="118"/>
      <c r="E62" s="118"/>
      <c r="F62" s="118"/>
      <c r="G62" s="118"/>
      <c r="H62" s="22"/>
      <c r="I62" s="22"/>
      <c r="J62" s="22"/>
      <c r="K62" s="22"/>
      <c r="L62" s="22"/>
      <c r="M62" s="22"/>
      <c r="N62" s="22"/>
      <c r="O62" s="22"/>
      <c r="P62" s="22"/>
      <c r="Q62" s="22"/>
      <c r="R62" s="22"/>
      <c r="S62" s="22"/>
    </row>
    <row r="63" spans="1:19" s="25" customFormat="1" ht="15" customHeight="1">
      <c r="B63" s="126" t="s">
        <v>47</v>
      </c>
      <c r="C63" s="115"/>
      <c r="D63" s="115"/>
      <c r="E63" s="115"/>
      <c r="F63" s="115"/>
      <c r="G63" s="115"/>
      <c r="H63" s="22"/>
      <c r="I63" s="22"/>
      <c r="J63" s="22"/>
      <c r="K63" s="22"/>
      <c r="L63" s="22"/>
      <c r="M63" s="22"/>
      <c r="N63" s="22"/>
      <c r="O63" s="22"/>
      <c r="P63" s="22"/>
      <c r="Q63" s="22"/>
      <c r="R63" s="22"/>
      <c r="S63" s="22"/>
    </row>
    <row r="64" spans="1:19" ht="15" customHeight="1">
      <c r="A64" s="22"/>
      <c r="B64" s="116" t="s">
        <v>48</v>
      </c>
      <c r="C64" s="68">
        <v>2013</v>
      </c>
      <c r="D64" s="68">
        <v>2014</v>
      </c>
      <c r="E64" s="63">
        <v>2015</v>
      </c>
      <c r="F64" s="63">
        <v>2016</v>
      </c>
      <c r="G64" s="63">
        <v>2017</v>
      </c>
    </row>
    <row r="65" spans="1:19" ht="15" customHeight="1">
      <c r="A65" s="22"/>
      <c r="B65" s="136" t="s">
        <v>49</v>
      </c>
      <c r="C65" s="138">
        <v>1709</v>
      </c>
      <c r="D65" s="138">
        <v>1688</v>
      </c>
      <c r="E65" s="138">
        <v>1861</v>
      </c>
      <c r="F65" s="138">
        <v>1967</v>
      </c>
      <c r="G65" s="138">
        <v>1881</v>
      </c>
    </row>
    <row r="66" spans="1:19" ht="15" customHeight="1">
      <c r="A66" s="22"/>
      <c r="B66" s="136" t="s">
        <v>50</v>
      </c>
      <c r="C66" s="138">
        <v>3480</v>
      </c>
      <c r="D66" s="162">
        <v>3513</v>
      </c>
      <c r="E66" s="138">
        <v>3856</v>
      </c>
      <c r="F66" s="138">
        <v>4245.5285239999994</v>
      </c>
      <c r="G66" s="138">
        <v>4499</v>
      </c>
    </row>
    <row r="67" spans="1:19" s="25" customFormat="1" ht="5.0999999999999996" customHeight="1">
      <c r="B67" s="30"/>
      <c r="C67" s="52"/>
      <c r="D67" s="52"/>
      <c r="E67" s="52"/>
      <c r="F67" s="52"/>
      <c r="G67" s="52"/>
    </row>
    <row r="68" spans="1:19" s="25" customFormat="1" ht="15" customHeight="1">
      <c r="B68" s="126" t="s">
        <v>51</v>
      </c>
      <c r="C68" s="115"/>
      <c r="D68" s="115"/>
      <c r="E68" s="115"/>
      <c r="F68" s="115"/>
      <c r="G68" s="115"/>
      <c r="H68" s="22"/>
      <c r="I68" s="22"/>
      <c r="J68" s="22"/>
      <c r="K68" s="22"/>
      <c r="L68" s="22"/>
      <c r="M68" s="22"/>
      <c r="N68" s="22"/>
      <c r="O68" s="22"/>
      <c r="P68" s="22"/>
      <c r="Q68" s="22"/>
      <c r="R68" s="22"/>
      <c r="S68" s="22"/>
    </row>
    <row r="69" spans="1:19" s="25" customFormat="1" ht="15" customHeight="1">
      <c r="B69" s="116" t="s">
        <v>52</v>
      </c>
      <c r="C69" s="68">
        <v>2013</v>
      </c>
      <c r="D69" s="68">
        <v>2014</v>
      </c>
      <c r="E69" s="63">
        <v>2015</v>
      </c>
      <c r="F69" s="63">
        <v>2016</v>
      </c>
      <c r="G69" s="63">
        <v>2017</v>
      </c>
      <c r="H69" s="22"/>
      <c r="I69" s="22"/>
      <c r="J69" s="22"/>
      <c r="K69" s="22"/>
      <c r="L69" s="22"/>
      <c r="M69" s="22"/>
      <c r="N69" s="22"/>
      <c r="O69" s="22"/>
      <c r="P69" s="22"/>
      <c r="Q69" s="22"/>
      <c r="R69" s="22"/>
      <c r="S69" s="22"/>
    </row>
    <row r="70" spans="1:19" ht="15" customHeight="1">
      <c r="A70" s="22"/>
      <c r="B70" s="136" t="s">
        <v>53</v>
      </c>
      <c r="C70" s="138">
        <v>10916</v>
      </c>
      <c r="D70" s="138">
        <v>11556.247396000001</v>
      </c>
      <c r="E70" s="138">
        <f>+'Gas Midstream'!E5</f>
        <v>10740.500000000004</v>
      </c>
      <c r="F70" s="107">
        <v>11958</v>
      </c>
      <c r="G70" s="107">
        <v>14629.058942441698</v>
      </c>
    </row>
    <row r="71" spans="1:19" ht="15" customHeight="1">
      <c r="A71" s="22"/>
      <c r="B71" s="136" t="s">
        <v>54</v>
      </c>
      <c r="C71" s="138">
        <v>3531</v>
      </c>
      <c r="D71" s="138">
        <v>2507.275858</v>
      </c>
      <c r="E71" s="138">
        <v>2352.5999999999995</v>
      </c>
      <c r="F71" s="138">
        <v>2994.4</v>
      </c>
      <c r="G71" s="138">
        <v>5702.5936360434998</v>
      </c>
    </row>
    <row r="72" spans="1:19" s="25" customFormat="1" ht="5.0999999999999996" customHeight="1">
      <c r="B72" s="30"/>
      <c r="C72" s="52"/>
      <c r="D72" s="52"/>
      <c r="E72" s="52"/>
      <c r="F72" s="52"/>
      <c r="G72" s="52"/>
    </row>
    <row r="73" spans="1:19" s="25" customFormat="1" ht="15" customHeight="1">
      <c r="B73" s="126" t="s">
        <v>55</v>
      </c>
      <c r="C73" s="115"/>
      <c r="D73" s="115"/>
      <c r="E73" s="115"/>
      <c r="F73" s="115"/>
      <c r="G73" s="115"/>
      <c r="H73" s="22"/>
      <c r="I73" s="22"/>
      <c r="J73" s="22"/>
      <c r="K73" s="22"/>
      <c r="L73" s="22"/>
      <c r="M73" s="22"/>
      <c r="N73" s="22"/>
      <c r="O73" s="22"/>
      <c r="P73" s="22"/>
      <c r="Q73" s="22"/>
      <c r="R73" s="22"/>
      <c r="S73" s="22"/>
    </row>
    <row r="74" spans="1:19" s="25" customFormat="1" ht="15" customHeight="1">
      <c r="B74" s="116" t="s">
        <v>56</v>
      </c>
      <c r="C74" s="68">
        <v>2013</v>
      </c>
      <c r="D74" s="68">
        <v>2014</v>
      </c>
      <c r="E74" s="63">
        <v>2015</v>
      </c>
      <c r="F74" s="63">
        <v>2016</v>
      </c>
      <c r="G74" s="63">
        <v>2017</v>
      </c>
      <c r="H74" s="22"/>
      <c r="I74" s="22"/>
      <c r="J74" s="22"/>
      <c r="K74" s="22"/>
      <c r="L74" s="22"/>
      <c r="M74" s="22"/>
      <c r="N74" s="22"/>
      <c r="O74" s="22"/>
      <c r="P74" s="22"/>
      <c r="Q74" s="22"/>
      <c r="R74" s="22"/>
      <c r="S74" s="22"/>
    </row>
    <row r="75" spans="1:19" ht="15" customHeight="1">
      <c r="A75" s="22"/>
      <c r="B75" s="136" t="s">
        <v>57</v>
      </c>
      <c r="C75" s="138">
        <v>28769</v>
      </c>
      <c r="D75" s="138">
        <v>27499</v>
      </c>
      <c r="E75" s="138">
        <v>25959</v>
      </c>
      <c r="F75" s="138">
        <v>24986</v>
      </c>
      <c r="G75" s="138">
        <v>26046</v>
      </c>
    </row>
    <row r="76" spans="1:19" ht="30" customHeight="1">
      <c r="A76" s="22"/>
      <c r="B76" s="183" t="s">
        <v>58</v>
      </c>
      <c r="C76" s="183"/>
      <c r="D76" s="183"/>
      <c r="E76" s="183"/>
    </row>
    <row r="77" spans="1:19" ht="28.5" customHeight="1">
      <c r="A77" s="22"/>
      <c r="B77" s="180" t="s">
        <v>59</v>
      </c>
      <c r="C77" s="180"/>
      <c r="D77" s="180"/>
      <c r="E77" s="180"/>
    </row>
    <row r="78" spans="1:19">
      <c r="A78" s="22"/>
      <c r="B78" s="44" t="s">
        <v>60</v>
      </c>
      <c r="C78" s="45"/>
      <c r="D78" s="45"/>
      <c r="E78" s="45"/>
      <c r="F78" s="45"/>
      <c r="G78" s="45"/>
    </row>
    <row r="79" spans="1:19">
      <c r="A79" s="22"/>
      <c r="B79" s="53"/>
      <c r="C79" s="45"/>
      <c r="D79" s="45"/>
      <c r="E79" s="45"/>
      <c r="F79" s="45"/>
      <c r="G79" s="45"/>
    </row>
    <row r="81" spans="1:19" s="25" customFormat="1">
      <c r="B81" s="128" t="s">
        <v>61</v>
      </c>
      <c r="C81" s="54"/>
      <c r="D81" s="54"/>
      <c r="E81" s="55"/>
      <c r="F81" s="55"/>
      <c r="G81" s="55"/>
    </row>
    <row r="82" spans="1:19" s="34" customFormat="1">
      <c r="A82" s="132"/>
      <c r="B82" s="66"/>
      <c r="C82" s="127"/>
      <c r="D82" s="127"/>
      <c r="E82" s="127"/>
      <c r="F82" s="127"/>
      <c r="G82" s="127"/>
      <c r="H82" s="132"/>
      <c r="I82" s="132"/>
      <c r="J82" s="132"/>
      <c r="K82" s="132"/>
      <c r="L82" s="132"/>
      <c r="M82" s="132"/>
      <c r="N82" s="132"/>
      <c r="O82" s="132"/>
      <c r="P82" s="132"/>
      <c r="Q82" s="132"/>
      <c r="R82" s="132"/>
      <c r="S82" s="132"/>
    </row>
    <row r="83" spans="1:19">
      <c r="B83" s="116" t="s">
        <v>62</v>
      </c>
      <c r="C83" s="68">
        <v>2013</v>
      </c>
      <c r="D83" s="148">
        <v>2014</v>
      </c>
      <c r="E83" s="63">
        <v>2015</v>
      </c>
      <c r="F83" s="63">
        <v>2016</v>
      </c>
      <c r="G83" s="63">
        <v>2017</v>
      </c>
    </row>
    <row r="84" spans="1:19">
      <c r="A84" s="29"/>
      <c r="B84" s="85" t="s">
        <v>63</v>
      </c>
      <c r="C84" s="138">
        <v>104518484</v>
      </c>
      <c r="D84" s="138">
        <v>104518484</v>
      </c>
      <c r="E84" s="138">
        <v>104518484</v>
      </c>
      <c r="F84" s="138">
        <v>102428683</v>
      </c>
      <c r="G84" s="138">
        <v>819424824</v>
      </c>
    </row>
    <row r="85" spans="1:19">
      <c r="A85" s="29"/>
      <c r="B85" s="85" t="s">
        <v>64</v>
      </c>
      <c r="C85" s="138">
        <v>2484346</v>
      </c>
      <c r="D85" s="138">
        <v>2484346</v>
      </c>
      <c r="E85" s="138">
        <v>1530080</v>
      </c>
      <c r="F85" s="138">
        <v>7914159</v>
      </c>
      <c r="G85" s="138">
        <v>82139461</v>
      </c>
    </row>
    <row r="86" spans="1:19">
      <c r="B86" s="85" t="s">
        <v>65</v>
      </c>
      <c r="C86" s="138">
        <v>1</v>
      </c>
      <c r="D86" s="138">
        <v>1</v>
      </c>
      <c r="E86" s="138">
        <v>1</v>
      </c>
      <c r="F86" s="138">
        <v>1</v>
      </c>
      <c r="G86" s="138">
        <v>1</v>
      </c>
    </row>
    <row r="87" spans="1:19">
      <c r="A87" s="29"/>
      <c r="B87" s="86" t="s">
        <v>66</v>
      </c>
      <c r="C87" s="138">
        <v>578</v>
      </c>
      <c r="D87" s="138">
        <v>578</v>
      </c>
      <c r="E87" s="138">
        <v>578</v>
      </c>
      <c r="F87" s="138">
        <v>578</v>
      </c>
      <c r="G87" s="138">
        <v>578</v>
      </c>
    </row>
    <row r="88" spans="1:19">
      <c r="A88" s="29"/>
      <c r="B88" s="87" t="s">
        <v>67</v>
      </c>
      <c r="C88" s="138">
        <v>578</v>
      </c>
      <c r="D88" s="138">
        <v>578</v>
      </c>
      <c r="E88" s="138">
        <v>578</v>
      </c>
      <c r="F88" s="138">
        <v>578</v>
      </c>
      <c r="G88" s="138">
        <v>578</v>
      </c>
    </row>
    <row r="89" spans="1:19" s="25" customFormat="1" ht="7.5" customHeight="1">
      <c r="A89" s="29"/>
      <c r="B89" s="29"/>
      <c r="C89" s="61"/>
      <c r="D89" s="61"/>
      <c r="E89" s="61"/>
      <c r="F89" s="61"/>
      <c r="G89" s="61"/>
      <c r="H89" s="22"/>
      <c r="I89" s="22"/>
      <c r="J89" s="22"/>
      <c r="K89" s="22"/>
      <c r="L89" s="22"/>
      <c r="M89" s="22"/>
      <c r="N89" s="22"/>
      <c r="O89" s="22"/>
      <c r="P89" s="22"/>
      <c r="Q89" s="22"/>
      <c r="R89" s="22"/>
      <c r="S89" s="22"/>
    </row>
    <row r="90" spans="1:19">
      <c r="A90" s="29"/>
      <c r="B90" s="116" t="s">
        <v>68</v>
      </c>
      <c r="C90" s="68" t="s">
        <v>69</v>
      </c>
      <c r="D90" s="148" t="s">
        <v>70</v>
      </c>
      <c r="E90" s="63" t="s">
        <v>71</v>
      </c>
      <c r="F90" s="63" t="s">
        <v>72</v>
      </c>
      <c r="G90" s="63">
        <v>2017</v>
      </c>
    </row>
    <row r="91" spans="1:19">
      <c r="B91" s="136" t="s">
        <v>73</v>
      </c>
      <c r="C91" s="138">
        <v>2375</v>
      </c>
      <c r="D91" s="138">
        <v>1815</v>
      </c>
      <c r="E91" s="138">
        <v>1920</v>
      </c>
      <c r="F91" s="138">
        <v>2600</v>
      </c>
      <c r="G91" s="138">
        <v>3328</v>
      </c>
    </row>
    <row r="92" spans="1:19">
      <c r="A92" s="29"/>
      <c r="B92" s="136" t="s">
        <v>74</v>
      </c>
      <c r="C92" s="138">
        <v>1699.38</v>
      </c>
      <c r="D92" s="138">
        <v>1370</v>
      </c>
      <c r="E92" s="138">
        <v>1338.75</v>
      </c>
      <c r="F92" s="138">
        <v>1610</v>
      </c>
      <c r="G92" s="138">
        <v>2475</v>
      </c>
    </row>
    <row r="93" spans="1:19">
      <c r="A93" s="29"/>
      <c r="B93" s="136" t="s">
        <v>75</v>
      </c>
      <c r="C93" s="138">
        <v>1809.38</v>
      </c>
      <c r="D93" s="138">
        <v>1443.13</v>
      </c>
      <c r="E93" s="138">
        <v>1781.88</v>
      </c>
      <c r="F93" s="138">
        <v>2579.38</v>
      </c>
      <c r="G93" s="138">
        <v>3005</v>
      </c>
    </row>
    <row r="94" spans="1:19">
      <c r="A94" s="29"/>
      <c r="B94" s="136" t="s">
        <v>76</v>
      </c>
      <c r="C94" s="138">
        <v>1512.9050559</v>
      </c>
      <c r="D94" s="138">
        <v>1206.66589778</v>
      </c>
      <c r="E94" s="138">
        <v>1489.9109894200001</v>
      </c>
      <c r="F94" s="138">
        <v>2113.615873705</v>
      </c>
      <c r="G94" s="138">
        <v>2219</v>
      </c>
    </row>
    <row r="95" spans="1:19">
      <c r="A95" s="29"/>
      <c r="B95" s="136" t="s">
        <v>77</v>
      </c>
      <c r="C95" s="138">
        <v>74</v>
      </c>
      <c r="D95" s="138">
        <v>61</v>
      </c>
      <c r="E95" s="138">
        <v>71</v>
      </c>
      <c r="F95" s="138">
        <v>78</v>
      </c>
      <c r="G95" s="137">
        <v>127.5</v>
      </c>
    </row>
    <row r="96" spans="1:19" s="25" customFormat="1" ht="7.5" customHeight="1">
      <c r="A96" s="29"/>
      <c r="B96" s="65"/>
      <c r="C96" s="61"/>
      <c r="D96" s="61"/>
      <c r="E96" s="61"/>
      <c r="F96" s="61"/>
      <c r="G96" s="61"/>
      <c r="H96" s="22"/>
      <c r="I96" s="22"/>
      <c r="J96" s="22"/>
      <c r="K96" s="22"/>
      <c r="L96" s="22"/>
      <c r="M96" s="22"/>
      <c r="N96" s="22"/>
      <c r="O96" s="22"/>
      <c r="P96" s="22"/>
      <c r="Q96" s="22"/>
      <c r="R96" s="22"/>
      <c r="S96" s="22"/>
    </row>
    <row r="97" spans="1:19">
      <c r="A97" s="73"/>
      <c r="B97" s="136" t="s">
        <v>78</v>
      </c>
      <c r="C97" s="138">
        <v>10.84873</v>
      </c>
      <c r="D97" s="138">
        <v>8.3233999999999995</v>
      </c>
      <c r="E97" s="138">
        <v>7.10832</v>
      </c>
      <c r="F97" s="138">
        <v>8.7946200000000001</v>
      </c>
      <c r="G97" s="138">
        <v>12.41328</v>
      </c>
    </row>
    <row r="98" spans="1:19">
      <c r="A98" s="73"/>
      <c r="B98" s="136" t="s">
        <v>79</v>
      </c>
      <c r="C98" s="138">
        <v>7.7132100000000001</v>
      </c>
      <c r="D98" s="138">
        <v>5.4561700000000002</v>
      </c>
      <c r="E98" s="138">
        <v>4.8510299999999997</v>
      </c>
      <c r="F98" s="138">
        <v>5.5686200000000001</v>
      </c>
      <c r="G98" s="138">
        <v>8.52956</v>
      </c>
    </row>
    <row r="99" spans="1:19">
      <c r="A99" s="73"/>
      <c r="B99" s="136" t="s">
        <v>80</v>
      </c>
      <c r="C99" s="138">
        <v>8.4239300000000004</v>
      </c>
      <c r="D99" s="138">
        <v>5.5712700000000002</v>
      </c>
      <c r="E99" s="138">
        <v>6.2062400000000002</v>
      </c>
      <c r="F99" s="138">
        <v>8.7946200000000001</v>
      </c>
      <c r="G99" s="138">
        <v>11.62881</v>
      </c>
    </row>
    <row r="100" spans="1:19">
      <c r="B100" s="136" t="s">
        <v>81</v>
      </c>
      <c r="C100" s="137">
        <v>7.0445458216000008</v>
      </c>
      <c r="D100" s="137">
        <v>4.6542080925200002</v>
      </c>
      <c r="E100" s="137">
        <v>5.204915984716</v>
      </c>
      <c r="F100" s="137">
        <v>7.1700078100000004</v>
      </c>
      <c r="G100" s="137">
        <v>8.5855999999999995</v>
      </c>
    </row>
    <row r="101" spans="1:19" s="25" customFormat="1" ht="7.5" customHeight="1">
      <c r="A101" s="29"/>
      <c r="B101" s="65"/>
      <c r="C101" s="61"/>
      <c r="D101" s="61"/>
      <c r="E101" s="61"/>
      <c r="F101" s="61"/>
      <c r="G101" s="61"/>
      <c r="H101" s="22"/>
      <c r="I101" s="22"/>
      <c r="J101" s="22"/>
      <c r="K101" s="22"/>
      <c r="L101" s="22"/>
      <c r="M101" s="22"/>
      <c r="N101" s="22"/>
      <c r="O101" s="22"/>
      <c r="P101" s="22"/>
      <c r="Q101" s="22"/>
      <c r="R101" s="22"/>
      <c r="S101" s="22"/>
    </row>
    <row r="102" spans="1:19">
      <c r="B102" s="136" t="s">
        <v>82</v>
      </c>
      <c r="C102" s="138">
        <v>255000</v>
      </c>
      <c r="D102" s="138">
        <v>295000</v>
      </c>
      <c r="E102" s="138">
        <v>267000</v>
      </c>
      <c r="F102" s="138">
        <v>353000</v>
      </c>
      <c r="G102" s="138">
        <v>410000</v>
      </c>
    </row>
    <row r="103" spans="1:19">
      <c r="A103" s="29"/>
      <c r="B103" s="134" t="s">
        <v>83</v>
      </c>
      <c r="C103" s="118"/>
      <c r="D103" s="118"/>
      <c r="E103" s="118"/>
      <c r="F103" s="118"/>
    </row>
  </sheetData>
  <mergeCells count="6">
    <mergeCell ref="B77:E77"/>
    <mergeCell ref="B20:E20"/>
    <mergeCell ref="B38:E38"/>
    <mergeCell ref="B19:E19"/>
    <mergeCell ref="B37:E37"/>
    <mergeCell ref="B76:E76"/>
  </mergeCells>
  <pageMargins left="0.43" right="0.47" top="0.39370078740157483" bottom="0.74803149606299213" header="0.31496062992125984" footer="0.31496062992125984"/>
  <pageSetup paperSize="9" scale="5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
    <tabColor theme="5" tint="-0.249977111117893"/>
  </sheetPr>
  <dimension ref="A2:S87"/>
  <sheetViews>
    <sheetView showGridLines="0" topLeftCell="A31" zoomScale="80" zoomScaleNormal="80" workbookViewId="0">
      <selection activeCell="D62" sqref="D62"/>
    </sheetView>
  </sheetViews>
  <sheetFormatPr defaultRowHeight="15"/>
  <cols>
    <col min="1" max="1" width="3.7109375" customWidth="1"/>
    <col min="2" max="2" width="62.85546875" customWidth="1"/>
    <col min="3" max="7" width="15.7109375" customWidth="1"/>
  </cols>
  <sheetData>
    <row r="2" spans="1:19" s="6" customFormat="1">
      <c r="A2" s="12"/>
      <c r="B2" s="128" t="s">
        <v>84</v>
      </c>
      <c r="C2" s="54"/>
      <c r="D2" s="54"/>
      <c r="E2" s="55"/>
      <c r="F2" s="55"/>
      <c r="G2" s="55"/>
    </row>
    <row r="3" spans="1:19" s="57" customFormat="1" ht="14.25" customHeight="1">
      <c r="A3" s="41"/>
      <c r="B3" s="41"/>
      <c r="C3" s="56"/>
      <c r="D3" s="56"/>
    </row>
    <row r="4" spans="1:19" s="58" customFormat="1" ht="30" customHeight="1">
      <c r="A4" s="70"/>
      <c r="B4" s="62" t="s">
        <v>85</v>
      </c>
      <c r="C4" s="64" t="s">
        <v>2</v>
      </c>
      <c r="D4" s="63">
        <v>2014</v>
      </c>
      <c r="E4" s="63">
        <v>2015</v>
      </c>
      <c r="F4" s="63">
        <v>2016</v>
      </c>
      <c r="G4" s="63">
        <v>2017</v>
      </c>
    </row>
    <row r="5" spans="1:19" s="6" customFormat="1">
      <c r="A5" s="7"/>
      <c r="B5" s="88" t="s">
        <v>86</v>
      </c>
      <c r="C5" s="94">
        <v>2252927</v>
      </c>
      <c r="D5" s="94">
        <v>2513014</v>
      </c>
      <c r="E5" s="94">
        <v>2204370.5840019998</v>
      </c>
      <c r="F5" s="94">
        <v>2193418.6</v>
      </c>
      <c r="G5" s="94">
        <v>2261165.5308090001</v>
      </c>
    </row>
    <row r="6" spans="1:19" s="6" customFormat="1">
      <c r="A6" s="12"/>
      <c r="B6" s="88" t="s">
        <v>87</v>
      </c>
      <c r="C6" s="94">
        <v>2850960</v>
      </c>
      <c r="D6" s="94">
        <v>3247514</v>
      </c>
      <c r="E6" s="94">
        <v>2858225.6469080001</v>
      </c>
      <c r="F6" s="94">
        <v>2867180.4</v>
      </c>
      <c r="G6" s="94">
        <v>2891579.0580699998</v>
      </c>
    </row>
    <row r="7" spans="1:19" s="6" customFormat="1">
      <c r="A7" s="12"/>
      <c r="B7" s="88" t="s">
        <v>88</v>
      </c>
      <c r="C7" s="94">
        <v>564170</v>
      </c>
      <c r="D7" s="94">
        <v>203743</v>
      </c>
      <c r="E7" s="94">
        <v>131837.824483</v>
      </c>
      <c r="F7" s="94">
        <v>216927.8</v>
      </c>
      <c r="G7" s="94">
        <v>202041.04908999999</v>
      </c>
    </row>
    <row r="8" spans="1:19" s="6" customFormat="1">
      <c r="A8" s="7"/>
      <c r="B8" s="88" t="s">
        <v>89</v>
      </c>
      <c r="C8" s="94">
        <v>1808192</v>
      </c>
      <c r="D8" s="94">
        <v>1402011</v>
      </c>
      <c r="E8" s="94">
        <v>1056657.6136479999</v>
      </c>
      <c r="F8" s="94">
        <v>1236606</v>
      </c>
      <c r="G8" s="94">
        <v>1340120.5792370001</v>
      </c>
    </row>
    <row r="9" spans="1:19" s="6" customFormat="1">
      <c r="A9" s="12"/>
      <c r="B9" s="89" t="s">
        <v>90</v>
      </c>
      <c r="C9" s="94">
        <v>4659152</v>
      </c>
      <c r="D9" s="94">
        <v>4649525</v>
      </c>
      <c r="E9" s="94">
        <v>3914883.2405559998</v>
      </c>
      <c r="F9" s="94">
        <v>4103786.4</v>
      </c>
      <c r="G9" s="94">
        <v>4231699.6373070003</v>
      </c>
    </row>
    <row r="10" spans="1:19" s="8" customFormat="1" ht="7.5" customHeight="1">
      <c r="A10" s="29"/>
      <c r="B10" s="18"/>
      <c r="C10" s="59"/>
      <c r="D10" s="59"/>
      <c r="E10" s="59"/>
      <c r="F10" s="59"/>
      <c r="G10" s="59"/>
      <c r="H10" s="6"/>
      <c r="I10" s="6"/>
      <c r="J10" s="6"/>
      <c r="K10" s="6"/>
      <c r="L10" s="6"/>
      <c r="M10" s="6"/>
      <c r="N10" s="6"/>
      <c r="O10" s="6"/>
      <c r="P10" s="6"/>
      <c r="Q10" s="6"/>
      <c r="R10" s="6"/>
      <c r="S10" s="6"/>
    </row>
    <row r="11" spans="1:19" s="6" customFormat="1">
      <c r="A11" s="7"/>
      <c r="B11" s="90" t="s">
        <v>91</v>
      </c>
      <c r="C11" s="94">
        <v>1706003</v>
      </c>
      <c r="D11" s="94">
        <v>1749745</v>
      </c>
      <c r="E11" s="94">
        <v>1452218.711234</v>
      </c>
      <c r="F11" s="94">
        <v>1492071.5</v>
      </c>
      <c r="G11" s="94">
        <v>1740954.4008800001</v>
      </c>
    </row>
    <row r="12" spans="1:19" s="6" customFormat="1">
      <c r="A12" s="12"/>
      <c r="B12" s="90" t="s">
        <v>92</v>
      </c>
      <c r="C12" s="94">
        <v>473517</v>
      </c>
      <c r="D12" s="94">
        <v>445993</v>
      </c>
      <c r="E12" s="94">
        <v>364349.30121399998</v>
      </c>
      <c r="F12" s="94">
        <v>309554.40000000002</v>
      </c>
      <c r="G12" s="94">
        <v>314817.42192599998</v>
      </c>
    </row>
    <row r="13" spans="1:19" s="6" customFormat="1">
      <c r="A13" s="12"/>
      <c r="B13" s="88" t="s">
        <v>93</v>
      </c>
      <c r="C13" s="94">
        <v>2179520</v>
      </c>
      <c r="D13" s="94">
        <v>2195738</v>
      </c>
      <c r="E13" s="94">
        <v>1816568.012448</v>
      </c>
      <c r="F13" s="94">
        <v>1801625.9</v>
      </c>
      <c r="G13" s="94">
        <v>2055770.822806</v>
      </c>
    </row>
    <row r="14" spans="1:19" s="6" customFormat="1">
      <c r="A14" s="7"/>
      <c r="B14" s="90" t="s">
        <v>94</v>
      </c>
      <c r="C14" s="94">
        <v>673248</v>
      </c>
      <c r="D14" s="94">
        <v>455039</v>
      </c>
      <c r="E14" s="94">
        <v>461680.81823099998</v>
      </c>
      <c r="F14" s="94">
        <v>436921.8</v>
      </c>
      <c r="G14" s="94">
        <v>491701.27133299998</v>
      </c>
    </row>
    <row r="15" spans="1:19" s="6" customFormat="1">
      <c r="A15" s="12"/>
      <c r="B15" s="88" t="s">
        <v>95</v>
      </c>
      <c r="C15" s="94">
        <v>1086284</v>
      </c>
      <c r="D15" s="94">
        <v>926688</v>
      </c>
      <c r="E15" s="94">
        <v>971403.72262999997</v>
      </c>
      <c r="F15" s="94">
        <v>918680.9</v>
      </c>
      <c r="G15" s="94">
        <v>1006147.121042</v>
      </c>
    </row>
    <row r="16" spans="1:19" s="6" customFormat="1">
      <c r="A16" s="12"/>
      <c r="B16" s="90" t="s">
        <v>96</v>
      </c>
      <c r="C16" s="94">
        <v>309397</v>
      </c>
      <c r="D16" s="94">
        <v>507116</v>
      </c>
      <c r="E16" s="94">
        <v>206814.129739</v>
      </c>
      <c r="F16" s="94">
        <v>440371.5</v>
      </c>
      <c r="G16" s="94">
        <v>171560.98267600001</v>
      </c>
    </row>
    <row r="17" spans="1:19" s="6" customFormat="1">
      <c r="A17" s="12"/>
      <c r="B17" s="88" t="s">
        <v>97</v>
      </c>
      <c r="C17" s="94">
        <v>1393348</v>
      </c>
      <c r="D17" s="94">
        <v>1527099</v>
      </c>
      <c r="E17" s="94">
        <v>1126911.5088</v>
      </c>
      <c r="F17" s="94">
        <v>1383479.6</v>
      </c>
      <c r="G17" s="94">
        <v>1169781.6945400001</v>
      </c>
    </row>
    <row r="18" spans="1:19" s="6" customFormat="1">
      <c r="A18" s="12"/>
      <c r="B18" s="89" t="s">
        <v>98</v>
      </c>
      <c r="C18" s="94">
        <v>4659152</v>
      </c>
      <c r="D18" s="94">
        <v>4649525</v>
      </c>
      <c r="E18" s="94">
        <v>3914883.243878</v>
      </c>
      <c r="F18" s="94">
        <v>4103786.4</v>
      </c>
      <c r="G18" s="94">
        <v>4231699.6383880004</v>
      </c>
    </row>
    <row r="19" spans="1:19" s="8" customFormat="1" ht="7.5" customHeight="1">
      <c r="A19" s="29"/>
      <c r="B19" s="18"/>
      <c r="C19" s="95"/>
      <c r="D19" s="95"/>
      <c r="E19" s="95"/>
      <c r="F19" s="95"/>
      <c r="G19" s="95"/>
      <c r="H19" s="6"/>
      <c r="I19" s="6"/>
      <c r="J19" s="6"/>
      <c r="K19" s="6"/>
      <c r="L19" s="6"/>
      <c r="M19" s="6"/>
      <c r="N19" s="6"/>
      <c r="O19" s="6"/>
      <c r="P19" s="6"/>
      <c r="Q19" s="6"/>
      <c r="R19" s="6"/>
      <c r="S19" s="6"/>
    </row>
    <row r="20" spans="1:19" s="6" customFormat="1">
      <c r="A20" s="12"/>
      <c r="B20" s="91" t="s">
        <v>99</v>
      </c>
      <c r="C20" s="108">
        <v>411871</v>
      </c>
      <c r="D20" s="94">
        <v>535945</v>
      </c>
      <c r="E20" s="94">
        <v>473510</v>
      </c>
      <c r="F20" s="94">
        <v>606456</v>
      </c>
      <c r="G20" s="94">
        <v>435178</v>
      </c>
    </row>
    <row r="21" spans="1:19" s="6" customFormat="1">
      <c r="A21" s="12"/>
      <c r="B21" s="91" t="s">
        <v>100</v>
      </c>
      <c r="C21" s="108">
        <v>16</v>
      </c>
      <c r="D21" s="94">
        <v>19.600000000000001</v>
      </c>
      <c r="E21" s="94">
        <v>20.676588195955699</v>
      </c>
      <c r="F21" s="94">
        <v>25.184193278476101</v>
      </c>
      <c r="G21" s="94">
        <v>17.470370969315301</v>
      </c>
    </row>
    <row r="22" spans="1:19" s="6" customFormat="1">
      <c r="A22" s="7"/>
      <c r="B22" s="71"/>
      <c r="C22" s="60"/>
      <c r="D22" s="60"/>
    </row>
    <row r="23" spans="1:19" s="58" customFormat="1" ht="30" customHeight="1">
      <c r="A23" s="70"/>
      <c r="B23" s="62" t="s">
        <v>101</v>
      </c>
      <c r="C23" s="64" t="s">
        <v>2</v>
      </c>
      <c r="D23" s="63">
        <v>2014</v>
      </c>
      <c r="E23" s="63">
        <v>2015</v>
      </c>
      <c r="F23" s="63">
        <v>2016</v>
      </c>
      <c r="G23" s="63">
        <v>2017</v>
      </c>
    </row>
    <row r="24" spans="1:19" s="6" customFormat="1">
      <c r="A24" s="7"/>
      <c r="B24" s="92" t="s">
        <v>102</v>
      </c>
      <c r="C24" s="94">
        <v>5400417</v>
      </c>
      <c r="D24" s="94">
        <v>4866607</v>
      </c>
      <c r="E24" s="94">
        <v>4090662.325826</v>
      </c>
      <c r="F24" s="94">
        <v>3553004.7396800001</v>
      </c>
      <c r="G24" s="94">
        <v>4130319.7084249998</v>
      </c>
    </row>
    <row r="25" spans="1:19" s="6" customFormat="1">
      <c r="A25" s="12"/>
      <c r="B25" s="92" t="s">
        <v>103</v>
      </c>
      <c r="C25" s="94">
        <v>539686</v>
      </c>
      <c r="D25" s="94">
        <v>368284</v>
      </c>
      <c r="E25" s="94">
        <v>860608.89223600004</v>
      </c>
      <c r="F25" s="94">
        <v>315482.56384999998</v>
      </c>
      <c r="G25" s="94">
        <v>318216.23158100003</v>
      </c>
    </row>
    <row r="26" spans="1:19" s="6" customFormat="1">
      <c r="A26" s="7"/>
      <c r="B26" s="92" t="s">
        <v>10</v>
      </c>
      <c r="C26" s="94">
        <v>-18628</v>
      </c>
      <c r="D26" s="94">
        <v>40080</v>
      </c>
      <c r="E26" s="94">
        <v>-217230.64232400013</v>
      </c>
      <c r="F26" s="94">
        <v>307904.95714400057</v>
      </c>
      <c r="G26" s="94">
        <v>354367.00199100049</v>
      </c>
    </row>
    <row r="27" spans="1:19" s="6" customFormat="1">
      <c r="A27" s="12"/>
      <c r="B27" s="92" t="s">
        <v>104</v>
      </c>
      <c r="C27" s="94">
        <v>58344</v>
      </c>
      <c r="D27" s="94">
        <v>104464</v>
      </c>
      <c r="E27" s="94">
        <v>-92626.456204000016</v>
      </c>
      <c r="F27" s="94">
        <v>-49752.23431</v>
      </c>
      <c r="G27" s="94">
        <v>-6672.6822449999891</v>
      </c>
    </row>
    <row r="28" spans="1:19" s="6" customFormat="1">
      <c r="A28" s="12"/>
      <c r="B28" s="92" t="s">
        <v>12</v>
      </c>
      <c r="C28" s="94">
        <v>-56910</v>
      </c>
      <c r="D28" s="94">
        <v>-45482</v>
      </c>
      <c r="E28" s="94">
        <v>-307894.54564600013</v>
      </c>
      <c r="F28" s="94">
        <v>272543.40148400055</v>
      </c>
      <c r="G28" s="94">
        <v>365637.86785600049</v>
      </c>
    </row>
    <row r="29" spans="1:19" s="6" customFormat="1">
      <c r="A29" s="7"/>
      <c r="B29" s="92" t="s">
        <v>105</v>
      </c>
      <c r="C29" s="94">
        <v>-37959</v>
      </c>
      <c r="D29" s="94">
        <v>5384.3</v>
      </c>
      <c r="E29" s="94">
        <v>21507.128636000001</v>
      </c>
      <c r="F29" s="94">
        <v>20888.262855000001</v>
      </c>
      <c r="G29" s="94">
        <v>49228.151695</v>
      </c>
    </row>
    <row r="30" spans="1:19" s="6" customFormat="1">
      <c r="A30" s="12"/>
      <c r="B30" s="89" t="s">
        <v>106</v>
      </c>
      <c r="C30" s="94">
        <v>-18951</v>
      </c>
      <c r="D30" s="94">
        <v>-50866.3</v>
      </c>
      <c r="E30" s="94">
        <v>-329401.67428200011</v>
      </c>
      <c r="F30" s="94">
        <v>251655.13862900055</v>
      </c>
      <c r="G30" s="94">
        <v>316409.71616100048</v>
      </c>
    </row>
    <row r="31" spans="1:19" s="6" customFormat="1">
      <c r="A31" s="12"/>
      <c r="B31" s="92" t="s">
        <v>107</v>
      </c>
      <c r="C31" s="94" t="s">
        <v>108</v>
      </c>
      <c r="D31" s="94" t="s">
        <v>108</v>
      </c>
      <c r="E31" s="94" t="s">
        <v>108</v>
      </c>
      <c r="F31" s="94" t="s">
        <v>108</v>
      </c>
      <c r="G31" s="94" t="s">
        <v>108</v>
      </c>
    </row>
    <row r="32" spans="1:19" s="6" customFormat="1">
      <c r="A32" s="7"/>
      <c r="B32" s="89" t="s">
        <v>109</v>
      </c>
      <c r="C32" s="94">
        <v>-18951</v>
      </c>
      <c r="D32" s="94">
        <v>-50866</v>
      </c>
      <c r="E32" s="94">
        <v>-329401.67428200011</v>
      </c>
      <c r="F32" s="94">
        <v>251655.13862900055</v>
      </c>
      <c r="G32" s="94">
        <v>316409.71616100048</v>
      </c>
    </row>
    <row r="33" spans="1:7" s="6" customFormat="1">
      <c r="A33" s="12"/>
      <c r="B33" s="92" t="s">
        <v>110</v>
      </c>
      <c r="C33" s="94">
        <v>21901</v>
      </c>
      <c r="D33" s="94">
        <v>4078</v>
      </c>
      <c r="E33" s="94">
        <v>-260999.23790099999</v>
      </c>
      <c r="F33" s="94">
        <v>263497.018117</v>
      </c>
      <c r="G33" s="94">
        <v>306951.92528800003</v>
      </c>
    </row>
    <row r="34" spans="1:7" s="6" customFormat="1">
      <c r="A34" s="12"/>
      <c r="B34" s="92" t="s">
        <v>111</v>
      </c>
      <c r="C34" s="94">
        <v>-40852</v>
      </c>
      <c r="D34" s="94">
        <v>-54944</v>
      </c>
      <c r="E34" s="94">
        <v>-68403.436381000007</v>
      </c>
      <c r="F34" s="94">
        <v>-11841.879488</v>
      </c>
      <c r="G34" s="94">
        <v>9457.7908729999999</v>
      </c>
    </row>
    <row r="35" spans="1:7" s="6" customFormat="1">
      <c r="A35" s="7"/>
      <c r="B35" s="71"/>
      <c r="C35" s="60"/>
    </row>
    <row r="36" spans="1:7" s="58" customFormat="1" ht="30" customHeight="1">
      <c r="A36" s="70"/>
      <c r="B36" s="62" t="s">
        <v>112</v>
      </c>
      <c r="C36" s="64" t="s">
        <v>2</v>
      </c>
      <c r="D36" s="64" t="s">
        <v>3</v>
      </c>
      <c r="E36" s="63">
        <v>2015</v>
      </c>
      <c r="F36" s="63">
        <v>2016</v>
      </c>
      <c r="G36" s="63">
        <v>2017</v>
      </c>
    </row>
    <row r="37" spans="1:7" s="6" customFormat="1">
      <c r="A37" s="12"/>
      <c r="B37" s="92" t="s">
        <v>12</v>
      </c>
      <c r="C37" s="94">
        <v>-56910</v>
      </c>
      <c r="D37" s="94">
        <v>-45482</v>
      </c>
      <c r="E37" s="94">
        <v>-307894.54566200002</v>
      </c>
      <c r="F37" s="94">
        <v>272543.40147500002</v>
      </c>
      <c r="G37" s="94">
        <v>365637.86785500002</v>
      </c>
    </row>
    <row r="38" spans="1:7" s="6" customFormat="1">
      <c r="A38" s="12"/>
      <c r="B38" s="92" t="s">
        <v>103</v>
      </c>
      <c r="C38" s="94">
        <v>539686</v>
      </c>
      <c r="D38" s="94">
        <v>368284</v>
      </c>
      <c r="E38" s="94">
        <v>860608.89223600004</v>
      </c>
      <c r="F38" s="94">
        <v>315482.56384999998</v>
      </c>
      <c r="G38" s="94">
        <v>318308.94636900001</v>
      </c>
    </row>
    <row r="39" spans="1:7" s="6" customFormat="1">
      <c r="A39" s="7"/>
      <c r="B39" s="92" t="s">
        <v>113</v>
      </c>
      <c r="C39" s="108">
        <v>521058</v>
      </c>
      <c r="D39" s="108">
        <v>408364</v>
      </c>
      <c r="E39" s="108">
        <v>643378.24991199991</v>
      </c>
      <c r="F39" s="108">
        <v>623387.52099400002</v>
      </c>
      <c r="G39" s="108">
        <v>672583.23357200006</v>
      </c>
    </row>
    <row r="40" spans="1:7" s="6" customFormat="1">
      <c r="A40" s="12"/>
      <c r="B40" s="92" t="s">
        <v>114</v>
      </c>
      <c r="C40" s="94">
        <v>500724</v>
      </c>
      <c r="D40" s="94">
        <v>421853</v>
      </c>
      <c r="E40" s="94">
        <v>615582.40977200004</v>
      </c>
      <c r="F40" s="94">
        <v>547269.283085</v>
      </c>
      <c r="G40" s="94">
        <v>643795.91410099994</v>
      </c>
    </row>
    <row r="41" spans="1:7" s="6" customFormat="1">
      <c r="A41" s="7"/>
      <c r="B41" s="92" t="s">
        <v>115</v>
      </c>
      <c r="C41" s="94">
        <v>614685</v>
      </c>
      <c r="D41" s="94">
        <v>434528</v>
      </c>
      <c r="E41" s="94">
        <v>586803.20708099997</v>
      </c>
      <c r="F41" s="94">
        <v>519385.10087099997</v>
      </c>
      <c r="G41" s="94">
        <v>559695.57113900001</v>
      </c>
    </row>
    <row r="42" spans="1:7" s="6" customFormat="1">
      <c r="A42" s="12"/>
      <c r="B42" s="92" t="s">
        <v>116</v>
      </c>
      <c r="C42" s="94">
        <v>-124994</v>
      </c>
      <c r="D42" s="94">
        <v>-558459</v>
      </c>
      <c r="E42" s="94">
        <v>-213252.66443100001</v>
      </c>
      <c r="F42" s="94">
        <v>-306968.28583299997</v>
      </c>
      <c r="G42" s="94">
        <v>-255220.17979699999</v>
      </c>
    </row>
    <row r="43" spans="1:7" s="6" customFormat="1">
      <c r="A43" s="12"/>
      <c r="B43" s="92" t="s">
        <v>117</v>
      </c>
      <c r="C43" s="94">
        <v>-239251</v>
      </c>
      <c r="D43" s="94">
        <v>-257036</v>
      </c>
      <c r="E43" s="94">
        <v>-444688.23790100001</v>
      </c>
      <c r="F43" s="94">
        <v>-125881.33532100001</v>
      </c>
      <c r="G43" s="94">
        <v>-320179.081145</v>
      </c>
    </row>
    <row r="44" spans="1:7" s="6" customFormat="1">
      <c r="A44" s="7"/>
      <c r="B44" s="92" t="s">
        <v>118</v>
      </c>
      <c r="C44" s="94">
        <v>250440</v>
      </c>
      <c r="D44" s="94">
        <v>-380967</v>
      </c>
      <c r="E44" s="94">
        <v>-71137.695251000056</v>
      </c>
      <c r="F44" s="94">
        <v>86535.479716999995</v>
      </c>
      <c r="G44" s="94">
        <v>-15703.689803000016</v>
      </c>
    </row>
    <row r="45" spans="1:7" s="25" customFormat="1">
      <c r="B45" s="72"/>
      <c r="C45" s="121"/>
      <c r="D45" s="121"/>
      <c r="E45" s="121"/>
      <c r="F45" s="121"/>
      <c r="G45" s="121"/>
    </row>
    <row r="46" spans="1:7" s="25" customFormat="1" ht="18" customHeight="1">
      <c r="B46" s="18" t="s">
        <v>23</v>
      </c>
      <c r="C46" s="121"/>
      <c r="D46" s="121"/>
      <c r="E46" s="121"/>
      <c r="F46" s="121"/>
      <c r="G46" s="121"/>
    </row>
    <row r="47" spans="1:7" s="58" customFormat="1" ht="30" customHeight="1">
      <c r="A47" s="70"/>
      <c r="B47" s="62" t="s">
        <v>119</v>
      </c>
      <c r="C47" s="63">
        <v>2013</v>
      </c>
      <c r="D47" s="63">
        <v>2014</v>
      </c>
      <c r="E47" s="63">
        <v>2015</v>
      </c>
      <c r="F47" s="63">
        <v>2016</v>
      </c>
      <c r="G47" s="63">
        <v>2017</v>
      </c>
    </row>
    <row r="48" spans="1:7" s="6" customFormat="1">
      <c r="A48" s="7"/>
      <c r="B48" s="88" t="s">
        <v>86</v>
      </c>
      <c r="C48" s="94">
        <v>10446.177029721333</v>
      </c>
      <c r="D48" s="94">
        <v>9697.889090417937</v>
      </c>
      <c r="E48" s="94">
        <v>7690.6485155148002</v>
      </c>
      <c r="F48" s="94">
        <v>7468.5</v>
      </c>
      <c r="G48" s="94">
        <v>8736.4405023143609</v>
      </c>
    </row>
    <row r="49" spans="1:19" s="6" customFormat="1">
      <c r="A49" s="12"/>
      <c r="B49" s="88" t="s">
        <v>87</v>
      </c>
      <c r="C49" s="94">
        <v>13219.084712755599</v>
      </c>
      <c r="D49" s="94">
        <v>12532.373712036429</v>
      </c>
      <c r="E49" s="94">
        <v>9971.8300488713903</v>
      </c>
      <c r="F49" s="94">
        <v>9762.6</v>
      </c>
      <c r="G49" s="94">
        <v>11172.162344757</v>
      </c>
    </row>
    <row r="50" spans="1:19" s="6" customFormat="1">
      <c r="A50" s="12"/>
      <c r="B50" s="88" t="s">
        <v>88</v>
      </c>
      <c r="C50" s="94">
        <v>2615.8946538693376</v>
      </c>
      <c r="D50" s="94">
        <v>786.25786284876324</v>
      </c>
      <c r="E50" s="94">
        <v>459.958219596692</v>
      </c>
      <c r="F50" s="94">
        <v>738.6</v>
      </c>
      <c r="G50" s="94">
        <v>780.62378908121696</v>
      </c>
    </row>
    <row r="51" spans="1:19" s="6" customFormat="1">
      <c r="A51" s="7"/>
      <c r="B51" s="88" t="s">
        <v>89</v>
      </c>
      <c r="C51" s="94">
        <v>8384.0682524226831</v>
      </c>
      <c r="D51" s="94">
        <v>5410.4542121714967</v>
      </c>
      <c r="E51" s="94">
        <v>3686.4864586679701</v>
      </c>
      <c r="F51" s="94">
        <v>4210.6000000000004</v>
      </c>
      <c r="G51" s="94">
        <v>5177.80920808671</v>
      </c>
    </row>
    <row r="52" spans="1:19" s="6" customFormat="1">
      <c r="A52" s="12"/>
      <c r="B52" s="89" t="s">
        <v>90</v>
      </c>
      <c r="C52" s="94">
        <v>21603.152965178284</v>
      </c>
      <c r="D52" s="94">
        <v>17942.827924207926</v>
      </c>
      <c r="E52" s="94">
        <v>13658.316507539401</v>
      </c>
      <c r="F52" s="94">
        <v>13973.2</v>
      </c>
      <c r="G52" s="94">
        <v>16349.971552843699</v>
      </c>
    </row>
    <row r="53" spans="1:19" s="8" customFormat="1" ht="7.5" customHeight="1">
      <c r="A53" s="29"/>
      <c r="B53" s="18"/>
      <c r="C53" s="95"/>
      <c r="D53" s="95"/>
      <c r="E53" s="95"/>
      <c r="F53" s="95"/>
      <c r="G53" s="95"/>
      <c r="H53" s="6"/>
      <c r="I53" s="6"/>
      <c r="J53" s="6"/>
      <c r="K53" s="6"/>
      <c r="L53" s="6"/>
      <c r="M53" s="6"/>
      <c r="N53" s="6"/>
      <c r="O53" s="6"/>
      <c r="P53" s="6"/>
      <c r="Q53" s="6"/>
      <c r="R53" s="6"/>
      <c r="S53" s="6"/>
    </row>
    <row r="54" spans="1:19" s="6" customFormat="1">
      <c r="A54" s="7"/>
      <c r="B54" s="90" t="s">
        <v>91</v>
      </c>
      <c r="C54" s="94">
        <v>7910.2471368294155</v>
      </c>
      <c r="D54" s="94">
        <v>6752.3829737969363</v>
      </c>
      <c r="E54" s="94">
        <v>5066.5272694205169</v>
      </c>
      <c r="F54" s="94">
        <v>5080.5</v>
      </c>
      <c r="G54" s="94">
        <v>6726.5064557607611</v>
      </c>
    </row>
    <row r="55" spans="1:19" s="6" customFormat="1">
      <c r="A55" s="12"/>
      <c r="B55" s="90" t="s">
        <v>92</v>
      </c>
      <c r="C55" s="94">
        <v>2195.5626651829184</v>
      </c>
      <c r="D55" s="94">
        <v>1721.1168139543859</v>
      </c>
      <c r="E55" s="94">
        <v>1271.1485232320399</v>
      </c>
      <c r="F55" s="94">
        <v>1054</v>
      </c>
      <c r="G55" s="94">
        <v>1216.3527622517599</v>
      </c>
    </row>
    <row r="56" spans="1:19" s="6" customFormat="1">
      <c r="A56" s="12"/>
      <c r="B56" s="88" t="s">
        <v>93</v>
      </c>
      <c r="C56" s="94">
        <v>10105.809802012334</v>
      </c>
      <c r="D56" s="94">
        <v>8473.4997877513215</v>
      </c>
      <c r="E56" s="94">
        <v>6337.6757926525597</v>
      </c>
      <c r="F56" s="94">
        <v>6134.5</v>
      </c>
      <c r="G56" s="94">
        <v>7942.8592180125197</v>
      </c>
    </row>
    <row r="57" spans="1:19" s="6" customFormat="1">
      <c r="A57" s="7"/>
      <c r="B57" s="90" t="s">
        <v>94</v>
      </c>
      <c r="C57" s="94">
        <v>3121.6580887466966</v>
      </c>
      <c r="D57" s="94">
        <v>1756.0259329294176</v>
      </c>
      <c r="E57" s="94">
        <v>1610.7205045912899</v>
      </c>
      <c r="F57" s="94">
        <v>1487.7</v>
      </c>
      <c r="G57" s="94">
        <v>1899.7808180704801</v>
      </c>
    </row>
    <row r="58" spans="1:19" s="6" customFormat="1">
      <c r="A58" s="12"/>
      <c r="B58" s="88" t="s">
        <v>95</v>
      </c>
      <c r="C58" s="94">
        <v>5036.7876848889509</v>
      </c>
      <c r="D58" s="94">
        <v>3576.1509666962529</v>
      </c>
      <c r="E58" s="94">
        <v>3389.05112036423</v>
      </c>
      <c r="F58" s="94">
        <v>3128.1</v>
      </c>
      <c r="G58" s="94">
        <v>3887.4396145661099</v>
      </c>
    </row>
    <row r="59" spans="1:19" s="6" customFormat="1">
      <c r="A59" s="12"/>
      <c r="B59" s="90" t="s">
        <v>96</v>
      </c>
      <c r="C59" s="94">
        <v>1434.5852459776511</v>
      </c>
      <c r="D59" s="94">
        <v>1956.9945587157026</v>
      </c>
      <c r="E59" s="94">
        <v>721.53692823151596</v>
      </c>
      <c r="F59" s="94">
        <v>1499.4</v>
      </c>
      <c r="G59" s="94">
        <v>662.85829022486496</v>
      </c>
    </row>
    <row r="60" spans="1:19" s="6" customFormat="1">
      <c r="A60" s="12"/>
      <c r="B60" s="88" t="s">
        <v>97</v>
      </c>
      <c r="C60" s="94">
        <v>6460.5554782769977</v>
      </c>
      <c r="D60" s="94">
        <v>5893.1771697603517</v>
      </c>
      <c r="E60" s="94">
        <v>3931.5895363360401</v>
      </c>
      <c r="F60" s="94">
        <v>4710.6000000000004</v>
      </c>
      <c r="G60" s="94">
        <v>4519.6727244416998</v>
      </c>
    </row>
    <row r="61" spans="1:19" s="6" customFormat="1">
      <c r="A61" s="12"/>
      <c r="B61" s="89" t="s">
        <v>98</v>
      </c>
      <c r="C61" s="94">
        <v>21603.152965178284</v>
      </c>
      <c r="D61" s="94">
        <v>17942.827924207926</v>
      </c>
      <c r="E61" s="94">
        <v>13658.3164493528</v>
      </c>
      <c r="F61" s="94">
        <v>13973.2</v>
      </c>
      <c r="G61" s="94">
        <v>16349.971557020301</v>
      </c>
    </row>
    <row r="62" spans="1:19" s="57" customFormat="1" ht="7.5" customHeight="1">
      <c r="A62" s="41"/>
      <c r="B62" s="93"/>
      <c r="C62" s="96"/>
      <c r="D62" s="96"/>
      <c r="E62" s="96"/>
      <c r="F62" s="96"/>
      <c r="G62" s="96"/>
    </row>
    <row r="63" spans="1:19" s="6" customFormat="1">
      <c r="A63" s="12"/>
      <c r="B63" s="91" t="s">
        <v>99</v>
      </c>
      <c r="C63" s="94">
        <v>1909.7278249176984</v>
      </c>
      <c r="D63" s="94">
        <v>2068.2475977308686</v>
      </c>
      <c r="E63" s="94">
        <v>1651.9903708613863</v>
      </c>
      <c r="F63" s="94">
        <v>2064.9566837818579</v>
      </c>
      <c r="G63" s="94">
        <v>1681.39225710919</v>
      </c>
    </row>
    <row r="64" spans="1:19" s="6" customFormat="1">
      <c r="A64" s="12"/>
      <c r="B64" s="91" t="s">
        <v>100</v>
      </c>
      <c r="C64" s="110">
        <v>15.893819188227482</v>
      </c>
      <c r="D64" s="110">
        <v>19.619589827955878</v>
      </c>
      <c r="E64" s="110">
        <v>20.676588195955699</v>
      </c>
      <c r="F64" s="110">
        <v>25.184193278476101</v>
      </c>
      <c r="G64" s="110">
        <v>17.470369113437201</v>
      </c>
    </row>
    <row r="65" spans="1:8" s="6" customFormat="1">
      <c r="A65" s="7"/>
      <c r="B65" s="71"/>
      <c r="C65" s="60"/>
      <c r="D65" s="60"/>
      <c r="E65" s="60"/>
      <c r="F65" s="60"/>
      <c r="G65" s="60"/>
    </row>
    <row r="66" spans="1:8" s="58" customFormat="1" ht="30" customHeight="1">
      <c r="A66" s="70"/>
      <c r="B66" s="62" t="s">
        <v>120</v>
      </c>
      <c r="C66" s="63">
        <v>2013</v>
      </c>
      <c r="D66" s="63">
        <v>2014</v>
      </c>
      <c r="E66" s="63">
        <v>2015</v>
      </c>
      <c r="F66" s="63">
        <v>2016</v>
      </c>
      <c r="G66" s="63">
        <v>2017</v>
      </c>
    </row>
    <row r="67" spans="1:8" s="6" customFormat="1">
      <c r="A67" s="7"/>
      <c r="B67" s="92" t="s">
        <v>102</v>
      </c>
      <c r="C67" s="94">
        <v>24141.336611533305</v>
      </c>
      <c r="D67" s="108">
        <v>20964.261527595601</v>
      </c>
      <c r="E67" s="108">
        <v>14649.7</v>
      </c>
      <c r="F67" s="108">
        <v>12624.386831523299</v>
      </c>
      <c r="G67" s="108">
        <v>15113.710712132201</v>
      </c>
    </row>
    <row r="68" spans="1:8" s="6" customFormat="1">
      <c r="A68" s="12"/>
      <c r="B68" s="92" t="s">
        <v>103</v>
      </c>
      <c r="C68" s="94">
        <v>2412.5435851586949</v>
      </c>
      <c r="D68" s="108">
        <v>1553.63664379077</v>
      </c>
      <c r="E68" s="108">
        <v>3034.9</v>
      </c>
      <c r="F68" s="108">
        <v>1118.1686391037199</v>
      </c>
      <c r="G68" s="108">
        <v>1166.0003737643499</v>
      </c>
    </row>
    <row r="69" spans="1:8" s="6" customFormat="1">
      <c r="A69" s="7"/>
      <c r="B69" s="92" t="s">
        <v>10</v>
      </c>
      <c r="C69" s="94">
        <v>-83.272239606616012</v>
      </c>
      <c r="D69" s="108">
        <v>222.56210671493599</v>
      </c>
      <c r="E69" s="108">
        <v>-737.6</v>
      </c>
      <c r="F69" s="108">
        <v>1099.03290813017</v>
      </c>
      <c r="G69" s="108">
        <v>1277.7616819529001</v>
      </c>
    </row>
    <row r="70" spans="1:8" s="6" customFormat="1">
      <c r="A70" s="12"/>
      <c r="B70" s="92" t="s">
        <v>104</v>
      </c>
      <c r="C70" s="94">
        <v>260.81358962896741</v>
      </c>
      <c r="D70" s="108">
        <v>441.76194877671202</v>
      </c>
      <c r="E70" s="108">
        <v>-331</v>
      </c>
      <c r="F70" s="108">
        <v>-175.501874271915</v>
      </c>
      <c r="G70" s="108">
        <v>-24.723867505201099</v>
      </c>
    </row>
    <row r="71" spans="1:8" s="6" customFormat="1">
      <c r="A71" s="12"/>
      <c r="B71" s="92" t="s">
        <v>12</v>
      </c>
      <c r="C71" s="94">
        <v>-254.4032185963344</v>
      </c>
      <c r="D71" s="108">
        <v>-138.41775081841601</v>
      </c>
      <c r="E71" s="108">
        <v>-1060.5</v>
      </c>
      <c r="F71" s="108">
        <v>973.52759234708901</v>
      </c>
      <c r="G71" s="108">
        <v>1321.8685569816701</v>
      </c>
      <c r="H71" s="160"/>
    </row>
    <row r="72" spans="1:8" s="6" customFormat="1">
      <c r="A72" s="7"/>
      <c r="B72" s="92" t="s">
        <v>105</v>
      </c>
      <c r="C72" s="94">
        <v>-169.68708091193562</v>
      </c>
      <c r="D72" s="108">
        <v>33.5</v>
      </c>
      <c r="E72" s="108">
        <v>80.599999999999994</v>
      </c>
      <c r="F72" s="108">
        <v>73.866724367720593</v>
      </c>
      <c r="G72" s="108">
        <v>175.10737940175201</v>
      </c>
    </row>
    <row r="73" spans="1:8" s="6" customFormat="1">
      <c r="A73" s="12"/>
      <c r="B73" s="89" t="s">
        <v>106</v>
      </c>
      <c r="C73" s="94">
        <v>-84.71613768439876</v>
      </c>
      <c r="D73" s="108">
        <v>-171.93047997955401</v>
      </c>
      <c r="E73" s="108">
        <v>-1141.0999999999999</v>
      </c>
      <c r="F73" s="108">
        <v>899.66086797936839</v>
      </c>
      <c r="G73" s="108">
        <v>1146.7611775799201</v>
      </c>
    </row>
    <row r="74" spans="1:8" s="6" customFormat="1">
      <c r="A74" s="12"/>
      <c r="B74" s="92" t="s">
        <v>107</v>
      </c>
      <c r="C74" s="94" t="s">
        <v>108</v>
      </c>
      <c r="D74" s="108" t="s">
        <v>108</v>
      </c>
      <c r="E74" s="108" t="s">
        <v>108</v>
      </c>
      <c r="F74" s="108" t="s">
        <v>108</v>
      </c>
      <c r="G74" s="108" t="s">
        <v>108</v>
      </c>
    </row>
    <row r="75" spans="1:8" s="6" customFormat="1">
      <c r="A75" s="7"/>
      <c r="B75" s="89" t="s">
        <v>109</v>
      </c>
      <c r="C75" s="94">
        <v>-84.71613768439876</v>
      </c>
      <c r="D75" s="108">
        <v>-171.93047997955401</v>
      </c>
      <c r="E75" s="108">
        <v>-1141.0999999999999</v>
      </c>
      <c r="F75" s="108">
        <v>899.66086797936896</v>
      </c>
      <c r="G75" s="108">
        <v>1146.7611775799201</v>
      </c>
    </row>
    <row r="76" spans="1:8" s="6" customFormat="1">
      <c r="A76" s="12"/>
      <c r="B76" s="92" t="s">
        <v>110</v>
      </c>
      <c r="C76" s="94">
        <v>97.903442109968708</v>
      </c>
      <c r="D76" s="108">
        <v>47.207172508808981</v>
      </c>
      <c r="E76" s="108">
        <v>-903.1</v>
      </c>
      <c r="F76" s="108">
        <v>940.95921294654397</v>
      </c>
      <c r="G76" s="108">
        <v>1112.21112788707</v>
      </c>
    </row>
    <row r="77" spans="1:8" s="6" customFormat="1">
      <c r="A77" s="12"/>
      <c r="B77" s="92" t="s">
        <v>121</v>
      </c>
      <c r="C77" s="94">
        <v>-182.61957979436747</v>
      </c>
      <c r="D77" s="108">
        <v>-219.13765248836299</v>
      </c>
      <c r="E77" s="108">
        <v>-238</v>
      </c>
      <c r="F77" s="108">
        <v>-41.2983449671747</v>
      </c>
      <c r="G77" s="108">
        <v>34.550049692847097</v>
      </c>
    </row>
    <row r="78" spans="1:8" s="6" customFormat="1">
      <c r="A78" s="7"/>
      <c r="B78" s="71"/>
      <c r="C78" s="60"/>
    </row>
    <row r="79" spans="1:8" s="58" customFormat="1" ht="30" customHeight="1">
      <c r="A79" s="70"/>
      <c r="B79" s="62" t="s">
        <v>122</v>
      </c>
      <c r="C79" s="63">
        <v>2013</v>
      </c>
      <c r="D79" s="64" t="s">
        <v>3</v>
      </c>
      <c r="E79" s="63">
        <v>2015</v>
      </c>
      <c r="F79" s="63">
        <v>2016</v>
      </c>
      <c r="G79" s="63">
        <v>2017</v>
      </c>
    </row>
    <row r="80" spans="1:8" s="6" customFormat="1">
      <c r="A80" s="12"/>
      <c r="B80" s="92" t="s">
        <v>12</v>
      </c>
      <c r="C80" s="94">
        <v>-254.4032185963344</v>
      </c>
      <c r="D80" s="94">
        <v>138.4</v>
      </c>
      <c r="E80" s="94">
        <v>-1060.4519030909601</v>
      </c>
      <c r="F80" s="94">
        <v>973.52759231517598</v>
      </c>
      <c r="G80" s="94">
        <v>1321.8685569781201</v>
      </c>
    </row>
    <row r="81" spans="1:7" s="6" customFormat="1">
      <c r="A81" s="12"/>
      <c r="B81" s="92" t="s">
        <v>103</v>
      </c>
      <c r="C81" s="94">
        <v>2412.5435851586949</v>
      </c>
      <c r="D81" s="94">
        <v>1553.63664379077</v>
      </c>
      <c r="E81" s="94">
        <v>3034.8816873025398</v>
      </c>
      <c r="F81" s="94">
        <v>1118.19393688491</v>
      </c>
      <c r="G81" s="94">
        <v>1166.35408886613</v>
      </c>
    </row>
    <row r="82" spans="1:7" s="6" customFormat="1">
      <c r="A82" s="7"/>
      <c r="B82" s="92" t="s">
        <v>113</v>
      </c>
      <c r="C82" s="94">
        <v>2329.2713455520789</v>
      </c>
      <c r="D82" s="94">
        <v>1776.2</v>
      </c>
      <c r="E82" s="94">
        <v>2297.2879083981957</v>
      </c>
      <c r="F82" s="94">
        <v>2217.2015472339699</v>
      </c>
      <c r="G82" s="94">
        <v>2443.76205571725</v>
      </c>
    </row>
    <row r="83" spans="1:7" s="6" customFormat="1">
      <c r="A83" s="12"/>
      <c r="B83" s="92" t="s">
        <v>114</v>
      </c>
      <c r="C83" s="94">
        <v>2238.3728207420654</v>
      </c>
      <c r="D83" s="94">
        <v>1819.2</v>
      </c>
      <c r="E83" s="94">
        <v>2199.7667531196598</v>
      </c>
      <c r="F83" s="94">
        <v>1947.5005544922701</v>
      </c>
      <c r="G83" s="94">
        <v>2348.61266817872</v>
      </c>
    </row>
    <row r="84" spans="1:7" s="6" customFormat="1">
      <c r="A84" s="7"/>
      <c r="B84" s="92" t="s">
        <v>115</v>
      </c>
      <c r="C84" s="94">
        <v>2747.8095663835497</v>
      </c>
      <c r="D84" s="94">
        <v>1786.65397217635</v>
      </c>
      <c r="E84" s="94">
        <v>2088.3284457952</v>
      </c>
      <c r="F84" s="94">
        <v>1842.9853241276601</v>
      </c>
      <c r="G84" s="94">
        <v>2069.7807704144402</v>
      </c>
    </row>
    <row r="85" spans="1:7" s="6" customFormat="1">
      <c r="A85" s="12"/>
      <c r="B85" s="92" t="s">
        <v>116</v>
      </c>
      <c r="C85" s="94">
        <v>-558.75726419311582</v>
      </c>
      <c r="D85" s="94">
        <v>-2850.9861124655299</v>
      </c>
      <c r="E85" s="94">
        <v>-781.26359201288903</v>
      </c>
      <c r="F85" s="94">
        <v>-1086.4713215458901</v>
      </c>
      <c r="G85" s="94">
        <v>-946.77332446936305</v>
      </c>
    </row>
    <row r="86" spans="1:7" s="6" customFormat="1">
      <c r="A86" s="12"/>
      <c r="B86" s="92" t="s">
        <v>117</v>
      </c>
      <c r="C86" s="94">
        <v>-1069.5172105498436</v>
      </c>
      <c r="D86" s="94">
        <v>-1193.8329239155401</v>
      </c>
      <c r="E86" s="94">
        <v>-1565.4956041431899</v>
      </c>
      <c r="F86" s="94">
        <v>-439.14431797764303</v>
      </c>
      <c r="G86" s="94">
        <v>-1133.1653739961801</v>
      </c>
    </row>
    <row r="87" spans="1:7" s="6" customFormat="1">
      <c r="A87" s="7"/>
      <c r="B87" s="92" t="s">
        <v>118</v>
      </c>
      <c r="C87" s="94">
        <v>1119.5350916405901</v>
      </c>
      <c r="D87" s="94">
        <v>-2258.1999999999998</v>
      </c>
      <c r="E87" s="94">
        <v>-258.43075036087907</v>
      </c>
      <c r="F87" s="94">
        <v>317.36968460412697</v>
      </c>
      <c r="G87" s="94">
        <v>-10.157928051102999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
    <tabColor theme="5" tint="-0.249977111117893"/>
    <pageSetUpPr fitToPage="1"/>
  </sheetPr>
  <dimension ref="A1:G35"/>
  <sheetViews>
    <sheetView showGridLines="0" zoomScaleNormal="100" zoomScaleSheetLayoutView="85" workbookViewId="0">
      <selection activeCell="J23" sqref="J23"/>
    </sheetView>
  </sheetViews>
  <sheetFormatPr defaultRowHeight="15"/>
  <cols>
    <col min="1" max="1" width="3.140625" style="6" customWidth="1"/>
    <col min="2" max="2" width="51.42578125" style="6" bestFit="1" customWidth="1"/>
    <col min="3" max="4" width="12.7109375" style="6" customWidth="1"/>
    <col min="5" max="7" width="12" style="6" customWidth="1"/>
    <col min="8" max="16384" width="9.140625" style="6"/>
  </cols>
  <sheetData>
    <row r="1" spans="1:7" ht="15" customHeight="1"/>
    <row r="2" spans="1:7" s="10" customFormat="1" ht="15" customHeight="1">
      <c r="A2" s="29"/>
      <c r="B2" s="4" t="s">
        <v>123</v>
      </c>
      <c r="C2" s="5"/>
      <c r="D2" s="5"/>
      <c r="E2" s="5"/>
      <c r="F2" s="5"/>
      <c r="G2" s="5"/>
    </row>
    <row r="3" spans="1:7" s="75" customFormat="1" ht="15" customHeight="1">
      <c r="A3" s="41"/>
      <c r="B3" s="74"/>
    </row>
    <row r="4" spans="1:7" s="47" customFormat="1" ht="15" customHeight="1">
      <c r="A4" s="25"/>
      <c r="B4" s="116" t="s">
        <v>123</v>
      </c>
      <c r="C4" s="116">
        <v>2013</v>
      </c>
      <c r="D4" s="116">
        <v>2014</v>
      </c>
      <c r="E4" s="116">
        <v>2015</v>
      </c>
      <c r="F4" s="116">
        <v>2016</v>
      </c>
      <c r="G4" s="116">
        <v>2017</v>
      </c>
    </row>
    <row r="5" spans="1:7" s="47" customFormat="1" ht="15" customHeight="1">
      <c r="A5" s="25"/>
      <c r="B5" s="97" t="s">
        <v>124</v>
      </c>
      <c r="C5" s="137">
        <v>2.2999999999999998</v>
      </c>
      <c r="D5" s="137">
        <v>3.4</v>
      </c>
      <c r="E5" s="137">
        <v>6.1407257767961845</v>
      </c>
      <c r="F5" s="137">
        <v>5.6738535853503151</v>
      </c>
      <c r="G5" s="137">
        <v>6.4904338978152092</v>
      </c>
    </row>
    <row r="6" spans="1:7" s="47" customFormat="1" ht="15" customHeight="1">
      <c r="A6" s="25"/>
      <c r="B6" s="97" t="s">
        <v>125</v>
      </c>
      <c r="C6" s="137">
        <v>3.4</v>
      </c>
      <c r="D6" s="137">
        <v>4.5999999999999996</v>
      </c>
      <c r="E6" s="137">
        <v>7.2523093518800845</v>
      </c>
      <c r="F6" s="137">
        <v>6.2716666666666656</v>
      </c>
      <c r="G6" s="137">
        <v>7.0951968039984257</v>
      </c>
    </row>
    <row r="7" spans="1:7" s="80" customFormat="1" ht="7.5" customHeight="1">
      <c r="A7" s="132"/>
      <c r="B7" s="79"/>
      <c r="C7" s="76"/>
      <c r="D7" s="76"/>
      <c r="E7" s="76"/>
      <c r="F7" s="76"/>
      <c r="G7" s="76"/>
    </row>
    <row r="8" spans="1:7" s="48" customFormat="1" ht="15" customHeight="1">
      <c r="A8" s="12"/>
      <c r="B8" s="97" t="s">
        <v>126</v>
      </c>
      <c r="C8" s="137">
        <v>108.7</v>
      </c>
      <c r="D8" s="137">
        <v>99</v>
      </c>
      <c r="E8" s="137">
        <v>52.3867588932806</v>
      </c>
      <c r="F8" s="137">
        <v>43.734169960474297</v>
      </c>
      <c r="G8" s="137">
        <v>54.192440476190498</v>
      </c>
    </row>
    <row r="9" spans="1:7" s="48" customFormat="1" ht="15" customHeight="1">
      <c r="A9" s="12"/>
      <c r="B9" s="97" t="s">
        <v>127</v>
      </c>
      <c r="C9" s="137">
        <v>108</v>
      </c>
      <c r="D9" s="137">
        <v>98</v>
      </c>
      <c r="E9" s="137">
        <v>51.943831851532643</v>
      </c>
      <c r="F9" s="137">
        <v>42.519545454545501</v>
      </c>
      <c r="G9" s="137">
        <v>53.27375</v>
      </c>
    </row>
    <row r="10" spans="1:7" s="48" customFormat="1" ht="15" customHeight="1">
      <c r="A10" s="12"/>
      <c r="B10" s="97" t="s">
        <v>128</v>
      </c>
      <c r="C10" s="111">
        <v>1</v>
      </c>
      <c r="D10" s="111">
        <v>1.35</v>
      </c>
      <c r="E10" s="111">
        <v>1.3878537549407099</v>
      </c>
      <c r="F10" s="111">
        <v>2.0552845849802401</v>
      </c>
      <c r="G10" s="137">
        <v>1.1760753968254001</v>
      </c>
    </row>
    <row r="11" spans="1:7" s="48" customFormat="1" ht="15" customHeight="1">
      <c r="A11" s="7"/>
      <c r="B11" s="97" t="s">
        <v>129</v>
      </c>
      <c r="C11" s="137">
        <v>943</v>
      </c>
      <c r="D11" s="137">
        <v>919</v>
      </c>
      <c r="E11" s="137">
        <v>569.24505928853796</v>
      </c>
      <c r="F11" s="137">
        <v>467.052371541502</v>
      </c>
      <c r="G11" s="137">
        <v>556.94742063492095</v>
      </c>
    </row>
    <row r="12" spans="1:7" s="48" customFormat="1" ht="15" customHeight="1">
      <c r="A12" s="12"/>
      <c r="B12" s="97" t="s">
        <v>130</v>
      </c>
      <c r="C12" s="137">
        <v>942</v>
      </c>
      <c r="D12" s="137">
        <v>855</v>
      </c>
      <c r="E12" s="137">
        <v>499.548418972332</v>
      </c>
      <c r="F12" s="137">
        <v>396.98814229249001</v>
      </c>
      <c r="G12" s="137">
        <v>493.14682539682502</v>
      </c>
    </row>
    <row r="13" spans="1:7" s="48" customFormat="1" ht="15" customHeight="1">
      <c r="A13" s="12"/>
      <c r="B13" s="97" t="s">
        <v>131</v>
      </c>
      <c r="C13" s="137">
        <v>903</v>
      </c>
      <c r="D13" s="137">
        <v>809</v>
      </c>
      <c r="E13" s="137">
        <v>432.18675889328102</v>
      </c>
      <c r="F13" s="137">
        <v>366.75494071146198</v>
      </c>
      <c r="G13" s="137">
        <v>466.527777777778</v>
      </c>
    </row>
    <row r="14" spans="1:7" s="48" customFormat="1" ht="15" customHeight="1">
      <c r="A14" s="7"/>
      <c r="B14" s="97" t="s">
        <v>132</v>
      </c>
      <c r="C14" s="137">
        <v>116</v>
      </c>
      <c r="D14" s="137">
        <v>170</v>
      </c>
      <c r="E14" s="137">
        <v>172.93922826087001</v>
      </c>
      <c r="F14" s="137">
        <v>136.203375790514</v>
      </c>
      <c r="G14" s="137">
        <v>146.98160843254001</v>
      </c>
    </row>
    <row r="15" spans="1:7" s="48" customFormat="1" ht="15" customHeight="1">
      <c r="A15" s="12"/>
      <c r="B15" s="97" t="s">
        <v>133</v>
      </c>
      <c r="C15" s="137">
        <v>115</v>
      </c>
      <c r="D15" s="137">
        <v>107</v>
      </c>
      <c r="E15" s="137">
        <v>103.242587944664</v>
      </c>
      <c r="F15" s="137">
        <v>66.139146541502001</v>
      </c>
      <c r="G15" s="137">
        <v>83.181013194444404</v>
      </c>
    </row>
    <row r="16" spans="1:7" s="48" customFormat="1" ht="15" customHeight="1">
      <c r="A16" s="7"/>
      <c r="B16" s="98" t="s">
        <v>134</v>
      </c>
      <c r="C16" s="137">
        <v>77</v>
      </c>
      <c r="D16" s="137">
        <v>61</v>
      </c>
      <c r="E16" s="137">
        <v>35.880927865612598</v>
      </c>
      <c r="F16" s="137">
        <v>35.905944960474301</v>
      </c>
      <c r="G16" s="137">
        <v>56.561965575396798</v>
      </c>
    </row>
    <row r="17" spans="1:7" s="48" customFormat="1" ht="15" customHeight="1">
      <c r="A17" s="12"/>
      <c r="B17" s="97" t="s">
        <v>135</v>
      </c>
      <c r="C17" s="137">
        <v>1215</v>
      </c>
      <c r="D17" s="137">
        <v>1162</v>
      </c>
      <c r="E17" s="137">
        <v>963.23529411764707</v>
      </c>
      <c r="F17" s="137">
        <v>908.62745098039215</v>
      </c>
      <c r="G17" s="137">
        <v>1017.01960784314</v>
      </c>
    </row>
    <row r="18" spans="1:7" s="48" customFormat="1" ht="15" customHeight="1">
      <c r="A18" s="12"/>
      <c r="B18" s="97" t="s">
        <v>136</v>
      </c>
      <c r="C18" s="137"/>
      <c r="D18" s="137"/>
      <c r="E18" s="137">
        <v>587.91420712526974</v>
      </c>
      <c r="F18" s="137">
        <v>543.38301397519797</v>
      </c>
      <c r="G18" s="137">
        <v>503.81077926695372</v>
      </c>
    </row>
    <row r="19" spans="1:7" s="49" customFormat="1" ht="15" customHeight="1">
      <c r="A19" s="7"/>
      <c r="B19" s="97" t="s">
        <v>137</v>
      </c>
      <c r="C19" s="137">
        <v>274</v>
      </c>
      <c r="D19" s="154">
        <v>359.19303831999832</v>
      </c>
      <c r="E19" s="137">
        <v>679.66367139976114</v>
      </c>
      <c r="F19" s="137">
        <v>613.28076557704708</v>
      </c>
      <c r="G19" s="137">
        <v>512.43577035487226</v>
      </c>
    </row>
    <row r="20" spans="1:7" s="48" customFormat="1" ht="15" customHeight="1">
      <c r="A20" s="12"/>
      <c r="B20" s="97" t="s">
        <v>138</v>
      </c>
      <c r="C20" s="137">
        <v>218.7</v>
      </c>
      <c r="D20" s="137">
        <v>233</v>
      </c>
      <c r="E20" s="137">
        <v>279.45999999999998</v>
      </c>
      <c r="F20" s="137">
        <v>281.44</v>
      </c>
      <c r="G20" s="137">
        <v>274.27</v>
      </c>
    </row>
    <row r="21" spans="1:7" s="48" customFormat="1" ht="15" customHeight="1">
      <c r="A21" s="12"/>
      <c r="B21" s="97" t="s">
        <v>139</v>
      </c>
      <c r="C21" s="112">
        <v>297</v>
      </c>
      <c r="D21" s="112">
        <v>309</v>
      </c>
      <c r="E21" s="112">
        <v>309.89999999999998</v>
      </c>
      <c r="F21" s="112">
        <v>311.45999999999998</v>
      </c>
      <c r="G21" s="137">
        <v>309.20999999999998</v>
      </c>
    </row>
    <row r="22" spans="1:7" s="48" customFormat="1" ht="15" customHeight="1">
      <c r="A22" s="7"/>
      <c r="B22" s="50" t="s">
        <v>140</v>
      </c>
    </row>
    <row r="23" spans="1:7" s="48" customFormat="1" ht="15" customHeight="1">
      <c r="A23" s="12"/>
      <c r="B23" s="50" t="s">
        <v>141</v>
      </c>
    </row>
    <row r="24" spans="1:7" s="48" customFormat="1" ht="15" customHeight="1">
      <c r="A24" s="12"/>
      <c r="B24" s="51" t="s">
        <v>142</v>
      </c>
    </row>
    <row r="25" spans="1:7" ht="15" customHeight="1"/>
    <row r="26" spans="1:7" ht="15" customHeight="1"/>
    <row r="27" spans="1:7" ht="15" customHeight="1"/>
    <row r="28" spans="1:7" ht="15" customHeight="1"/>
    <row r="29" spans="1:7" ht="15" customHeight="1"/>
    <row r="30" spans="1:7" ht="15" customHeight="1"/>
    <row r="31" spans="1:7" ht="15" customHeight="1"/>
    <row r="32" spans="1:7" ht="15" customHeight="1"/>
    <row r="33" ht="15" customHeight="1"/>
    <row r="34" ht="15" customHeight="1"/>
    <row r="35" ht="15" customHeight="1"/>
  </sheetData>
  <pageMargins left="0.43" right="0.41" top="0.46" bottom="0.74803149606299213" header="0.31496062992125984" footer="0.31496062992125984"/>
  <pageSetup paperSize="9"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
    <tabColor theme="5" tint="-0.249977111117893"/>
    <pageSetUpPr fitToPage="1"/>
  </sheetPr>
  <dimension ref="A2:G140"/>
  <sheetViews>
    <sheetView showGridLines="0" tabSelected="1" topLeftCell="A118" zoomScale="80" zoomScaleNormal="80" workbookViewId="0">
      <selection activeCell="G130" sqref="G130:G139"/>
    </sheetView>
  </sheetViews>
  <sheetFormatPr defaultRowHeight="15"/>
  <cols>
    <col min="1" max="1" width="2.85546875" style="6" customWidth="1"/>
    <col min="2" max="2" width="48.28515625" style="6" customWidth="1"/>
    <col min="3" max="7" width="12.7109375" style="6" customWidth="1"/>
    <col min="8" max="16384" width="9.140625" style="6"/>
  </cols>
  <sheetData>
    <row r="2" spans="1:7" s="15" customFormat="1">
      <c r="B2" s="16" t="s">
        <v>143</v>
      </c>
      <c r="C2" s="17"/>
      <c r="D2" s="17"/>
      <c r="E2" s="17"/>
      <c r="F2" s="17"/>
      <c r="G2" s="17"/>
    </row>
    <row r="3" spans="1:7" s="8" customFormat="1">
      <c r="B3" s="9"/>
      <c r="C3" s="10"/>
      <c r="D3" s="10"/>
      <c r="E3" s="10"/>
      <c r="F3" s="10"/>
      <c r="G3" s="10"/>
    </row>
    <row r="4" spans="1:7" s="15" customFormat="1" ht="30">
      <c r="A4" s="8"/>
      <c r="B4" s="14" t="s">
        <v>144</v>
      </c>
      <c r="C4" s="64" t="s">
        <v>145</v>
      </c>
      <c r="D4" s="64" t="s">
        <v>3</v>
      </c>
      <c r="E4" s="64" t="s">
        <v>146</v>
      </c>
      <c r="F4" s="64" t="s">
        <v>147</v>
      </c>
      <c r="G4" s="64">
        <v>2017</v>
      </c>
    </row>
    <row r="5" spans="1:7">
      <c r="A5" s="8"/>
      <c r="B5" s="99" t="s">
        <v>148</v>
      </c>
      <c r="C5" s="103">
        <v>608258</v>
      </c>
      <c r="D5" s="103">
        <v>577597</v>
      </c>
      <c r="E5" s="103">
        <v>408038.91816499998</v>
      </c>
      <c r="F5" s="103">
        <v>371574.64275599999</v>
      </c>
      <c r="G5" s="103">
        <v>411732.84263600002</v>
      </c>
    </row>
    <row r="6" spans="1:7">
      <c r="A6" s="8"/>
      <c r="B6" s="99" t="s">
        <v>149</v>
      </c>
      <c r="C6" s="103">
        <v>4847969</v>
      </c>
      <c r="D6" s="103">
        <v>4410471</v>
      </c>
      <c r="E6" s="103">
        <v>3749636.8024780001</v>
      </c>
      <c r="F6" s="103">
        <v>3056893.2567699999</v>
      </c>
      <c r="G6" s="103">
        <v>3643506.9290860002</v>
      </c>
    </row>
    <row r="7" spans="1:7">
      <c r="A7" s="8"/>
      <c r="B7" s="99" t="s">
        <v>150</v>
      </c>
      <c r="C7" s="103">
        <v>385522</v>
      </c>
      <c r="D7" s="103">
        <v>106768</v>
      </c>
      <c r="E7" s="103">
        <v>103641.923996</v>
      </c>
      <c r="F7" s="103">
        <v>89409.514746999994</v>
      </c>
      <c r="G7" s="103">
        <v>98541.544410999995</v>
      </c>
    </row>
    <row r="8" spans="1:7">
      <c r="A8" s="8"/>
      <c r="B8" s="99" t="s">
        <v>151</v>
      </c>
      <c r="C8" s="103" t="s">
        <v>108</v>
      </c>
      <c r="D8" s="103" t="s">
        <v>108</v>
      </c>
      <c r="E8" s="103" t="s">
        <v>108</v>
      </c>
      <c r="F8" s="103">
        <v>1000170.186435</v>
      </c>
      <c r="G8" s="103">
        <v>1128014.6654099999</v>
      </c>
    </row>
    <row r="9" spans="1:7">
      <c r="A9" s="8"/>
      <c r="B9" s="99" t="s">
        <v>152</v>
      </c>
      <c r="C9" s="103">
        <v>201009</v>
      </c>
      <c r="D9" s="103">
        <v>217220</v>
      </c>
      <c r="E9" s="103">
        <v>205818.622489</v>
      </c>
      <c r="F9" s="103">
        <v>188641.43944300001</v>
      </c>
      <c r="G9" s="103">
        <v>215125.242264</v>
      </c>
    </row>
    <row r="10" spans="1:7">
      <c r="A10" s="8"/>
      <c r="B10" s="100" t="s">
        <v>153</v>
      </c>
      <c r="C10" s="104">
        <v>6042758</v>
      </c>
      <c r="D10" s="104">
        <v>5312056</v>
      </c>
      <c r="E10" s="104">
        <v>4467136.267128</v>
      </c>
      <c r="F10" s="104">
        <v>4706689.040151</v>
      </c>
      <c r="G10" s="104">
        <v>5496922.2238069996</v>
      </c>
    </row>
    <row r="11" spans="1:7">
      <c r="A11" s="8"/>
      <c r="B11" s="114" t="s">
        <v>154</v>
      </c>
      <c r="C11" s="113">
        <v>5400417</v>
      </c>
      <c r="D11" s="113">
        <v>4866607</v>
      </c>
      <c r="E11" s="113">
        <v>4090662.325826</v>
      </c>
      <c r="F11" s="113">
        <v>3553004.7396799996</v>
      </c>
      <c r="G11" s="113">
        <v>4130319.7084249994</v>
      </c>
    </row>
    <row r="12" spans="1:7">
      <c r="A12" s="8"/>
    </row>
    <row r="13" spans="1:7" s="15" customFormat="1" ht="30">
      <c r="B13" s="14" t="s">
        <v>155</v>
      </c>
      <c r="C13" s="64" t="s">
        <v>145</v>
      </c>
      <c r="D13" s="64" t="s">
        <v>3</v>
      </c>
      <c r="E13" s="64" t="s">
        <v>146</v>
      </c>
      <c r="F13" s="64" t="s">
        <v>147</v>
      </c>
      <c r="G13" s="64">
        <v>2017</v>
      </c>
    </row>
    <row r="14" spans="1:7">
      <c r="B14" s="99" t="s">
        <v>148</v>
      </c>
      <c r="C14" s="103">
        <v>367005</v>
      </c>
      <c r="D14" s="103">
        <v>286328</v>
      </c>
      <c r="E14" s="103">
        <v>240955.952536</v>
      </c>
      <c r="F14" s="103">
        <v>183688.626716</v>
      </c>
      <c r="G14" s="103">
        <v>232526.84012100002</v>
      </c>
    </row>
    <row r="15" spans="1:7">
      <c r="B15" s="99" t="s">
        <v>149</v>
      </c>
      <c r="C15" s="103">
        <v>108492</v>
      </c>
      <c r="D15" s="103">
        <v>95512</v>
      </c>
      <c r="E15" s="103">
        <v>375458.90784</v>
      </c>
      <c r="F15" s="103">
        <v>348036.11317699996</v>
      </c>
      <c r="G15" s="103">
        <v>326488.98866199999</v>
      </c>
    </row>
    <row r="16" spans="1:7">
      <c r="B16" s="99" t="s">
        <v>150</v>
      </c>
      <c r="C16" s="103">
        <v>55930</v>
      </c>
      <c r="D16" s="103">
        <v>58533</v>
      </c>
      <c r="E16" s="103">
        <v>59627.447201999996</v>
      </c>
      <c r="F16" s="103">
        <v>54487.919477000003</v>
      </c>
      <c r="G16" s="103">
        <v>61354.195151000007</v>
      </c>
    </row>
    <row r="17" spans="2:7">
      <c r="B17" s="99" t="s">
        <v>151</v>
      </c>
      <c r="C17" s="103" t="s">
        <v>108</v>
      </c>
      <c r="D17" s="103" t="s">
        <v>108</v>
      </c>
      <c r="E17" s="103" t="s">
        <v>108</v>
      </c>
      <c r="F17" s="103">
        <v>86313.277178999997</v>
      </c>
      <c r="G17" s="103">
        <v>97284.956546000001</v>
      </c>
    </row>
    <row r="18" spans="2:7">
      <c r="B18" s="99" t="s">
        <v>152</v>
      </c>
      <c r="C18" s="103">
        <v>-42201</v>
      </c>
      <c r="D18" s="103">
        <v>-23509</v>
      </c>
      <c r="E18" s="103">
        <v>-37538.228365000003</v>
      </c>
      <c r="F18" s="103">
        <v>-38862.528988000005</v>
      </c>
      <c r="G18" s="103">
        <v>-40383.784490999999</v>
      </c>
    </row>
    <row r="19" spans="2:7">
      <c r="B19" s="99" t="s">
        <v>156</v>
      </c>
      <c r="C19" s="103">
        <v>31832</v>
      </c>
      <c r="D19" s="103">
        <v>-8500</v>
      </c>
      <c r="E19" s="103">
        <v>4874.1706990000002</v>
      </c>
      <c r="F19" s="103">
        <v>-10274.886567</v>
      </c>
      <c r="G19" s="103">
        <v>-4687.9624169999997</v>
      </c>
    </row>
    <row r="20" spans="2:7">
      <c r="B20" s="100" t="s">
        <v>157</v>
      </c>
      <c r="C20" s="104">
        <v>521058</v>
      </c>
      <c r="D20" s="104">
        <v>408364</v>
      </c>
      <c r="E20" s="104">
        <v>643378.24991199991</v>
      </c>
      <c r="F20" s="104">
        <v>623387.52099400002</v>
      </c>
      <c r="G20" s="104">
        <v>672583.23357200006</v>
      </c>
    </row>
    <row r="22" spans="2:7" s="15" customFormat="1" ht="30">
      <c r="B22" s="14" t="s">
        <v>158</v>
      </c>
      <c r="C22" s="64" t="s">
        <v>145</v>
      </c>
      <c r="D22" s="64" t="s">
        <v>3</v>
      </c>
      <c r="E22" s="64" t="s">
        <v>146</v>
      </c>
      <c r="F22" s="64" t="s">
        <v>147</v>
      </c>
      <c r="G22" s="64">
        <v>2017</v>
      </c>
    </row>
    <row r="23" spans="2:7">
      <c r="B23" s="99" t="s">
        <v>148</v>
      </c>
      <c r="C23" s="103">
        <v>356498</v>
      </c>
      <c r="D23" s="103">
        <v>270925</v>
      </c>
      <c r="E23" s="103">
        <v>197041.94774367101</v>
      </c>
      <c r="F23" s="103">
        <v>190266.79990328496</v>
      </c>
      <c r="G23" s="103">
        <v>234792.78876020803</v>
      </c>
    </row>
    <row r="24" spans="2:7">
      <c r="B24" s="99" t="s">
        <v>149</v>
      </c>
      <c r="C24" s="103">
        <v>134579</v>
      </c>
      <c r="D24" s="103">
        <v>110795</v>
      </c>
      <c r="E24" s="103">
        <v>384661.90611797594</v>
      </c>
      <c r="F24" s="103">
        <v>348036.11317699996</v>
      </c>
      <c r="G24" s="103">
        <v>331244.47660436959</v>
      </c>
    </row>
    <row r="25" spans="2:7">
      <c r="B25" s="99" t="s">
        <v>150</v>
      </c>
      <c r="C25" s="103">
        <v>58781</v>
      </c>
      <c r="D25" s="103">
        <v>58533</v>
      </c>
      <c r="E25" s="103">
        <v>59627.447201999996</v>
      </c>
      <c r="F25" s="103">
        <v>54487.919477000003</v>
      </c>
      <c r="G25" s="103">
        <v>61354.195151000007</v>
      </c>
    </row>
    <row r="26" spans="2:7">
      <c r="B26" s="99" t="s">
        <v>151</v>
      </c>
      <c r="C26" s="103" t="s">
        <v>108</v>
      </c>
      <c r="D26" s="103" t="s">
        <v>108</v>
      </c>
      <c r="E26" s="103" t="s">
        <v>108</v>
      </c>
      <c r="F26" s="103">
        <v>86313.277178999997</v>
      </c>
      <c r="G26" s="103">
        <v>97284.956546000001</v>
      </c>
    </row>
    <row r="27" spans="2:7">
      <c r="B27" s="99" t="s">
        <v>152</v>
      </c>
      <c r="C27" s="103">
        <v>-42201</v>
      </c>
      <c r="D27" s="103">
        <v>-21532</v>
      </c>
      <c r="E27" s="103">
        <v>-36000.233507857149</v>
      </c>
      <c r="F27" s="103">
        <v>-38862.528988000005</v>
      </c>
      <c r="G27" s="103">
        <v>-40383.784490999999</v>
      </c>
    </row>
    <row r="28" spans="2:7">
      <c r="B28" s="99" t="s">
        <v>156</v>
      </c>
      <c r="C28" s="103">
        <v>-13431</v>
      </c>
      <c r="D28" s="103">
        <v>-8500</v>
      </c>
      <c r="E28" s="103">
        <v>4874.1706990000002</v>
      </c>
      <c r="F28" s="103">
        <v>-10274.886567</v>
      </c>
      <c r="G28" s="103">
        <v>-4686.9624169999997</v>
      </c>
    </row>
    <row r="29" spans="2:7">
      <c r="B29" s="100" t="s">
        <v>157</v>
      </c>
      <c r="C29" s="104">
        <v>494226</v>
      </c>
      <c r="D29" s="104">
        <v>410221</v>
      </c>
      <c r="E29" s="104">
        <v>610205.23825478973</v>
      </c>
      <c r="F29" s="104">
        <v>629965.69418128498</v>
      </c>
      <c r="G29" s="104">
        <v>679604.6701535777</v>
      </c>
    </row>
    <row r="30" spans="2:7">
      <c r="B30" s="101" t="s">
        <v>159</v>
      </c>
      <c r="C30" s="104">
        <v>515800.1195993601</v>
      </c>
      <c r="D30" s="104">
        <v>510607</v>
      </c>
      <c r="E30" s="104">
        <v>691878</v>
      </c>
      <c r="F30" s="104">
        <v>605421.91102604393</v>
      </c>
      <c r="G30" s="104">
        <v>672702.28775790206</v>
      </c>
    </row>
    <row r="32" spans="2:7" s="15" customFormat="1" ht="30">
      <c r="B32" s="14" t="s">
        <v>160</v>
      </c>
      <c r="C32" s="64" t="s">
        <v>145</v>
      </c>
      <c r="D32" s="64" t="s">
        <v>3</v>
      </c>
      <c r="E32" s="64" t="s">
        <v>146</v>
      </c>
      <c r="F32" s="64" t="s">
        <v>147</v>
      </c>
      <c r="G32" s="64">
        <v>2017</v>
      </c>
    </row>
    <row r="33" spans="2:7">
      <c r="B33" s="99" t="s">
        <v>148</v>
      </c>
      <c r="C33" s="103">
        <v>142432</v>
      </c>
      <c r="D33" s="103">
        <v>75784</v>
      </c>
      <c r="E33" s="103">
        <v>-469614.81091499998</v>
      </c>
      <c r="F33" s="103">
        <v>37052.637079</v>
      </c>
      <c r="G33" s="103">
        <v>74497.390662000005</v>
      </c>
    </row>
    <row r="34" spans="2:7">
      <c r="B34" s="99" t="s">
        <v>149</v>
      </c>
      <c r="C34" s="103">
        <v>-169659</v>
      </c>
      <c r="D34" s="103">
        <v>-31579</v>
      </c>
      <c r="E34" s="103">
        <v>264214.39150899998</v>
      </c>
      <c r="F34" s="103">
        <v>247550.203893</v>
      </c>
      <c r="G34" s="103">
        <v>226831.689514</v>
      </c>
    </row>
    <row r="35" spans="2:7">
      <c r="B35" s="99" t="s">
        <v>150</v>
      </c>
      <c r="C35" s="103">
        <v>34009</v>
      </c>
      <c r="D35" s="103">
        <v>45080</v>
      </c>
      <c r="E35" s="103">
        <v>45611.954498999999</v>
      </c>
      <c r="F35" s="103">
        <v>41439.009784000002</v>
      </c>
      <c r="G35" s="103">
        <v>48227.197718000003</v>
      </c>
    </row>
    <row r="36" spans="2:7">
      <c r="B36" s="99" t="s">
        <v>151</v>
      </c>
      <c r="C36" s="103" t="s">
        <v>108</v>
      </c>
      <c r="D36" s="103" t="s">
        <v>108</v>
      </c>
      <c r="E36" s="103" t="s">
        <v>108</v>
      </c>
      <c r="F36" s="103">
        <v>52950.540473000001</v>
      </c>
      <c r="G36" s="103">
        <v>72050.520497999998</v>
      </c>
    </row>
    <row r="37" spans="2:7">
      <c r="B37" s="99" t="s">
        <v>152</v>
      </c>
      <c r="C37" s="103">
        <v>-62351</v>
      </c>
      <c r="D37" s="103">
        <v>-43525</v>
      </c>
      <c r="E37" s="103">
        <v>-67449.990325999999</v>
      </c>
      <c r="F37" s="103">
        <v>-62545.350566000001</v>
      </c>
      <c r="G37" s="103">
        <v>-64424.082681</v>
      </c>
    </row>
    <row r="38" spans="2:7">
      <c r="B38" s="99" t="s">
        <v>156</v>
      </c>
      <c r="C38" s="103">
        <v>36941</v>
      </c>
      <c r="D38" s="103">
        <v>-5680</v>
      </c>
      <c r="E38" s="103">
        <v>10007.812909</v>
      </c>
      <c r="F38" s="103">
        <v>-8543.0835189999998</v>
      </c>
      <c r="G38" s="103">
        <v>-2815.7137199999997</v>
      </c>
    </row>
    <row r="39" spans="2:7">
      <c r="B39" s="100" t="s">
        <v>157</v>
      </c>
      <c r="C39" s="104">
        <v>-18628</v>
      </c>
      <c r="D39" s="104">
        <v>40080</v>
      </c>
      <c r="E39" s="104">
        <v>-217230.64232400001</v>
      </c>
      <c r="F39" s="104">
        <v>307904.95714399999</v>
      </c>
      <c r="G39" s="104">
        <v>354367.00199100003</v>
      </c>
    </row>
    <row r="41" spans="2:7" s="15" customFormat="1" ht="30">
      <c r="B41" s="14" t="s">
        <v>161</v>
      </c>
      <c r="C41" s="64" t="s">
        <v>145</v>
      </c>
      <c r="D41" s="64" t="s">
        <v>3</v>
      </c>
      <c r="E41" s="64" t="s">
        <v>146</v>
      </c>
      <c r="F41" s="64" t="s">
        <v>147</v>
      </c>
      <c r="G41" s="64">
        <v>2017</v>
      </c>
    </row>
    <row r="42" spans="2:7">
      <c r="B42" s="99" t="s">
        <v>148</v>
      </c>
      <c r="C42" s="103">
        <v>175290</v>
      </c>
      <c r="D42" s="103">
        <v>110810</v>
      </c>
      <c r="E42" s="103">
        <v>-9173.0109149999917</v>
      </c>
      <c r="F42" s="103">
        <v>43630.810266284956</v>
      </c>
      <c r="G42" s="103">
        <v>95152.736512208008</v>
      </c>
    </row>
    <row r="43" spans="2:7">
      <c r="B43" s="99" t="s">
        <v>149</v>
      </c>
      <c r="C43" s="103">
        <v>6986</v>
      </c>
      <c r="D43" s="103">
        <v>-306</v>
      </c>
      <c r="E43" s="103">
        <v>273417.38978697592</v>
      </c>
      <c r="F43" s="103">
        <v>252021.31039699999</v>
      </c>
      <c r="G43" s="103">
        <v>231587.17745636959</v>
      </c>
    </row>
    <row r="44" spans="2:7">
      <c r="B44" s="99" t="s">
        <v>150</v>
      </c>
      <c r="C44" s="103">
        <v>36860</v>
      </c>
      <c r="D44" s="103">
        <v>45080</v>
      </c>
      <c r="E44" s="103">
        <v>45611.954498999999</v>
      </c>
      <c r="F44" s="103">
        <v>41439.009784000002</v>
      </c>
      <c r="G44" s="103">
        <v>48227.197718000003</v>
      </c>
    </row>
    <row r="45" spans="2:7">
      <c r="B45" s="99" t="s">
        <v>151</v>
      </c>
      <c r="C45" s="103" t="s">
        <v>108</v>
      </c>
      <c r="D45" s="103" t="s">
        <v>108</v>
      </c>
      <c r="E45" s="103" t="s">
        <v>108</v>
      </c>
      <c r="F45" s="103">
        <v>58932.540473000001</v>
      </c>
      <c r="G45" s="103">
        <v>72050.520497999998</v>
      </c>
    </row>
    <row r="46" spans="2:7">
      <c r="B46" s="99" t="s">
        <v>152</v>
      </c>
      <c r="C46" s="103">
        <v>-62351</v>
      </c>
      <c r="D46" s="103">
        <v>-40835</v>
      </c>
      <c r="E46" s="103">
        <v>-56279.721615531853</v>
      </c>
      <c r="F46" s="103">
        <v>-56608.500566000002</v>
      </c>
      <c r="G46" s="103">
        <v>-60282.406212861002</v>
      </c>
    </row>
    <row r="47" spans="2:7">
      <c r="B47" s="99" t="s">
        <v>156</v>
      </c>
      <c r="C47" s="103">
        <v>-8322</v>
      </c>
      <c r="D47" s="103">
        <v>-5680</v>
      </c>
      <c r="E47" s="103">
        <v>10007.812909</v>
      </c>
      <c r="F47" s="103">
        <v>-8542.0835189999998</v>
      </c>
      <c r="G47" s="103">
        <v>-2815.7137199999997</v>
      </c>
    </row>
    <row r="48" spans="2:7">
      <c r="B48" s="100" t="s">
        <v>157</v>
      </c>
      <c r="C48" s="104">
        <v>148463</v>
      </c>
      <c r="D48" s="104">
        <v>109069</v>
      </c>
      <c r="E48" s="104">
        <v>263584.42466444406</v>
      </c>
      <c r="F48" s="104">
        <v>330873.08683528495</v>
      </c>
      <c r="G48" s="104">
        <v>383919.51225171663</v>
      </c>
    </row>
    <row r="49" spans="2:7" s="8" customFormat="1">
      <c r="B49" s="13"/>
      <c r="C49" s="11"/>
      <c r="D49" s="11"/>
      <c r="E49" s="11"/>
      <c r="F49" s="11"/>
      <c r="G49" s="11"/>
    </row>
    <row r="50" spans="2:7" s="15" customFormat="1" ht="30">
      <c r="B50" s="14" t="s">
        <v>162</v>
      </c>
      <c r="C50" s="64" t="s">
        <v>145</v>
      </c>
      <c r="D50" s="64" t="s">
        <v>3</v>
      </c>
      <c r="E50" s="64" t="s">
        <v>146</v>
      </c>
      <c r="F50" s="64" t="s">
        <v>147</v>
      </c>
      <c r="G50" s="64">
        <v>2017</v>
      </c>
    </row>
    <row r="51" spans="2:7">
      <c r="B51" s="99" t="s">
        <v>148</v>
      </c>
      <c r="C51" s="103">
        <v>229171</v>
      </c>
      <c r="D51" s="103">
        <v>210544</v>
      </c>
      <c r="E51" s="103">
        <v>710570.76345099998</v>
      </c>
      <c r="F51" s="103">
        <v>146635.98963699999</v>
      </c>
      <c r="G51" s="103">
        <v>158029.449459</v>
      </c>
    </row>
    <row r="52" spans="2:7">
      <c r="B52" s="99" t="s">
        <v>149</v>
      </c>
      <c r="C52" s="103">
        <v>277425</v>
      </c>
      <c r="D52" s="103">
        <v>127091</v>
      </c>
      <c r="E52" s="103">
        <v>111244.51633100001</v>
      </c>
      <c r="F52" s="103">
        <v>100485.90928399999</v>
      </c>
      <c r="G52" s="103">
        <v>99657.299148000006</v>
      </c>
    </row>
    <row r="53" spans="2:7">
      <c r="B53" s="99" t="s">
        <v>150</v>
      </c>
      <c r="C53" s="103">
        <v>21920</v>
      </c>
      <c r="D53" s="103">
        <v>13453</v>
      </c>
      <c r="E53" s="103">
        <v>14015.492703</v>
      </c>
      <c r="F53" s="103">
        <v>13048.909693</v>
      </c>
      <c r="G53" s="103">
        <v>13126.997433</v>
      </c>
    </row>
    <row r="54" spans="2:7">
      <c r="B54" s="99" t="s">
        <v>151</v>
      </c>
      <c r="C54" s="103" t="s">
        <v>108</v>
      </c>
      <c r="D54" s="103" t="s">
        <v>108</v>
      </c>
      <c r="E54" s="103" t="s">
        <v>108</v>
      </c>
      <c r="F54" s="103">
        <v>33362.736706000003</v>
      </c>
      <c r="G54" s="103">
        <v>25234.436048</v>
      </c>
    </row>
    <row r="55" spans="2:7">
      <c r="B55" s="99" t="s">
        <v>152</v>
      </c>
      <c r="C55" s="103">
        <v>12743</v>
      </c>
      <c r="D55" s="103">
        <v>20016</v>
      </c>
      <c r="E55" s="103">
        <v>29911.761961</v>
      </c>
      <c r="F55" s="103">
        <v>23682.821577999999</v>
      </c>
      <c r="G55" s="103">
        <v>24040.298190000001</v>
      </c>
    </row>
    <row r="56" spans="2:7">
      <c r="B56" s="99" t="s">
        <v>156</v>
      </c>
      <c r="C56" s="103">
        <v>-2165</v>
      </c>
      <c r="D56" s="103">
        <v>-2820</v>
      </c>
      <c r="E56" s="103">
        <v>-5133.64221</v>
      </c>
      <c r="F56" s="103">
        <v>-1733.803048</v>
      </c>
      <c r="G56" s="103">
        <v>-1871.248697</v>
      </c>
    </row>
    <row r="57" spans="2:7" ht="30">
      <c r="B57" s="100" t="s">
        <v>163</v>
      </c>
      <c r="C57" s="104">
        <v>593686</v>
      </c>
      <c r="D57" s="104">
        <v>368284</v>
      </c>
      <c r="E57" s="104">
        <v>860608.89223600004</v>
      </c>
      <c r="F57" s="104">
        <v>315482.56384999998</v>
      </c>
      <c r="G57" s="104">
        <v>318216.23158100003</v>
      </c>
    </row>
    <row r="59" spans="2:7" s="146" customFormat="1" ht="30">
      <c r="B59" s="14" t="s">
        <v>164</v>
      </c>
      <c r="C59" s="64" t="s">
        <v>145</v>
      </c>
      <c r="D59" s="64" t="s">
        <v>3</v>
      </c>
      <c r="E59" s="64" t="s">
        <v>146</v>
      </c>
      <c r="F59" s="64">
        <v>2016</v>
      </c>
      <c r="G59" s="64">
        <v>2017</v>
      </c>
    </row>
    <row r="60" spans="2:7">
      <c r="B60" s="92" t="s">
        <v>148</v>
      </c>
      <c r="C60" s="81">
        <v>149.5</v>
      </c>
      <c r="D60" s="81">
        <v>328.4</v>
      </c>
      <c r="E60" s="81">
        <v>223.80588789599992</v>
      </c>
      <c r="F60" s="81">
        <v>122.114982962</v>
      </c>
      <c r="G60" s="81">
        <v>87.012147175216001</v>
      </c>
    </row>
    <row r="61" spans="2:7">
      <c r="B61" s="92" t="s">
        <v>149</v>
      </c>
      <c r="C61" s="81">
        <v>73.699999999999989</v>
      </c>
      <c r="D61" s="81">
        <v>157.20000000000002</v>
      </c>
      <c r="E61" s="81">
        <v>104.73993904700006</v>
      </c>
      <c r="F61" s="81">
        <v>110.32088188599994</v>
      </c>
      <c r="G61" s="81">
        <v>128.888832259</v>
      </c>
    </row>
    <row r="62" spans="2:7">
      <c r="B62" s="176" t="s">
        <v>165</v>
      </c>
      <c r="C62" s="81">
        <v>42.5</v>
      </c>
      <c r="D62" s="81">
        <v>70.7</v>
      </c>
      <c r="E62" s="81">
        <v>61.953270364000041</v>
      </c>
      <c r="F62" s="81">
        <v>77.5482861119999</v>
      </c>
      <c r="G62" s="81">
        <v>104.323866947</v>
      </c>
    </row>
    <row r="63" spans="2:7">
      <c r="B63" s="176" t="s">
        <v>166</v>
      </c>
      <c r="C63" s="81">
        <v>29.1</v>
      </c>
      <c r="D63" s="81">
        <v>85</v>
      </c>
      <c r="E63" s="81">
        <v>39.011643062000012</v>
      </c>
      <c r="F63" s="81">
        <v>30.262404854</v>
      </c>
      <c r="G63" s="81">
        <v>21.920874561000002</v>
      </c>
    </row>
    <row r="64" spans="2:7">
      <c r="B64" s="176" t="s">
        <v>167</v>
      </c>
      <c r="C64" s="81">
        <v>2.1</v>
      </c>
      <c r="D64" s="81">
        <v>1.5</v>
      </c>
      <c r="E64" s="81">
        <v>3.7750256209999997</v>
      </c>
      <c r="F64" s="81">
        <v>2.5101909199999994</v>
      </c>
      <c r="G64" s="81">
        <f>+SUM('[1]MOL Group HUF bn'!$AS$50:$AS$52)</f>
        <v>2.6440907510000002</v>
      </c>
    </row>
    <row r="65" spans="2:7">
      <c r="B65" s="177" t="s">
        <v>151</v>
      </c>
      <c r="C65" s="81">
        <v>20.100000000000001</v>
      </c>
      <c r="D65" s="81">
        <v>29.7</v>
      </c>
      <c r="E65" s="81">
        <v>74.242185428999932</v>
      </c>
      <c r="F65" s="81">
        <v>61.76964792299998</v>
      </c>
      <c r="G65" s="81">
        <v>39.745066957999995</v>
      </c>
    </row>
    <row r="66" spans="2:7">
      <c r="B66" s="92" t="s">
        <v>150</v>
      </c>
      <c r="C66" s="81">
        <v>8.1</v>
      </c>
      <c r="D66" s="81">
        <v>3.8</v>
      </c>
      <c r="E66" s="81">
        <v>5.7178943179999999</v>
      </c>
      <c r="F66" s="81">
        <v>7.5418116269999986</v>
      </c>
      <c r="G66" s="81">
        <v>4.8576882399999999</v>
      </c>
    </row>
    <row r="67" spans="2:7">
      <c r="B67" s="92" t="s">
        <v>168</v>
      </c>
      <c r="C67" s="81">
        <v>18.399999999999999</v>
      </c>
      <c r="D67" s="81">
        <v>19.341999999999999</v>
      </c>
      <c r="E67" s="81">
        <v>22.655482652999996</v>
      </c>
      <c r="F67" s="81">
        <v>16.348967068000018</v>
      </c>
      <c r="G67" s="81">
        <v>21.711858185349985</v>
      </c>
    </row>
    <row r="68" spans="2:7">
      <c r="B68" s="92" t="s">
        <v>169</v>
      </c>
      <c r="C68" s="81">
        <v>0</v>
      </c>
      <c r="D68" s="81">
        <v>-4.3780000000000001</v>
      </c>
      <c r="E68" s="81">
        <v>-3.1601035760000005</v>
      </c>
      <c r="F68" s="81">
        <v>-1.6186904889999998</v>
      </c>
      <c r="G68" s="81">
        <v>-1.946770152</v>
      </c>
    </row>
    <row r="69" spans="2:7">
      <c r="B69" s="89" t="s">
        <v>170</v>
      </c>
      <c r="C69" s="102">
        <v>269.8</v>
      </c>
      <c r="D69" s="102">
        <v>534.1</v>
      </c>
      <c r="E69" s="102">
        <v>428.00128576699984</v>
      </c>
      <c r="F69" s="102">
        <v>316.47760097700001</v>
      </c>
      <c r="G69" s="102">
        <v>280.26632471156609</v>
      </c>
    </row>
    <row r="70" spans="2:7" s="8" customFormat="1" ht="15" customHeight="1">
      <c r="B70" s="184" t="s">
        <v>171</v>
      </c>
      <c r="C70" s="184"/>
      <c r="D70" s="184"/>
      <c r="E70" s="184"/>
    </row>
    <row r="71" spans="2:7" s="8" customFormat="1">
      <c r="B71" s="178"/>
      <c r="C71" s="178"/>
      <c r="D71" s="178"/>
      <c r="E71" s="178"/>
      <c r="F71" s="178"/>
      <c r="G71" s="178"/>
    </row>
    <row r="72" spans="2:7" ht="15.75">
      <c r="B72" s="19" t="s">
        <v>23</v>
      </c>
      <c r="C72" s="8"/>
      <c r="D72" s="8"/>
      <c r="E72" s="8"/>
      <c r="F72" s="8"/>
      <c r="G72" s="8"/>
    </row>
    <row r="74" spans="2:7" ht="30">
      <c r="B74" s="14" t="s">
        <v>172</v>
      </c>
      <c r="C74" s="64" t="s">
        <v>145</v>
      </c>
      <c r="D74" s="64" t="s">
        <v>3</v>
      </c>
      <c r="E74" s="64" t="s">
        <v>146</v>
      </c>
      <c r="F74" s="64" t="s">
        <v>147</v>
      </c>
      <c r="G74" s="64">
        <v>2017</v>
      </c>
    </row>
    <row r="75" spans="2:7">
      <c r="B75" s="99" t="s">
        <v>148</v>
      </c>
      <c r="C75" s="103">
        <v>2719</v>
      </c>
      <c r="D75" s="103">
        <v>2489</v>
      </c>
      <c r="E75" s="103">
        <v>1462.1801381137</v>
      </c>
      <c r="F75" s="103">
        <v>1318.1272721257899</v>
      </c>
      <c r="G75" s="103">
        <v>1500.99165792246</v>
      </c>
    </row>
    <row r="76" spans="2:7">
      <c r="B76" s="99" t="s">
        <v>149</v>
      </c>
      <c r="C76" s="103">
        <v>21672</v>
      </c>
      <c r="D76" s="103">
        <v>18999</v>
      </c>
      <c r="E76" s="103">
        <v>13425.4388515926</v>
      </c>
      <c r="F76" s="103">
        <v>10862.932873645301</v>
      </c>
      <c r="G76" s="103">
        <v>13332.7866890898</v>
      </c>
    </row>
    <row r="77" spans="2:7">
      <c r="B77" s="99" t="s">
        <v>150</v>
      </c>
      <c r="C77" s="103">
        <v>1723</v>
      </c>
      <c r="D77" s="103">
        <v>458</v>
      </c>
      <c r="E77" s="103">
        <v>370.96219378291499</v>
      </c>
      <c r="F77" s="103">
        <v>316.85219063701601</v>
      </c>
      <c r="G77" s="103">
        <v>358.93058332042108</v>
      </c>
    </row>
    <row r="78" spans="2:7">
      <c r="B78" s="99" t="s">
        <v>151</v>
      </c>
      <c r="C78" s="103" t="s">
        <v>108</v>
      </c>
      <c r="D78" s="103" t="s">
        <v>108</v>
      </c>
      <c r="E78" s="103" t="s">
        <v>108</v>
      </c>
      <c r="F78" s="103">
        <v>3555.7930884836601</v>
      </c>
      <c r="G78" s="103">
        <v>4131.8608045296896</v>
      </c>
    </row>
    <row r="79" spans="2:7">
      <c r="B79" s="99" t="s">
        <v>152</v>
      </c>
      <c r="C79" s="103">
        <v>899</v>
      </c>
      <c r="D79" s="103">
        <v>931</v>
      </c>
      <c r="E79" s="103">
        <v>734.88739063607704</v>
      </c>
      <c r="F79" s="103">
        <v>667.91187488114804</v>
      </c>
      <c r="G79" s="103">
        <v>792.717563386758</v>
      </c>
    </row>
    <row r="80" spans="2:7">
      <c r="B80" s="100" t="s">
        <v>173</v>
      </c>
      <c r="C80" s="104">
        <v>27013</v>
      </c>
      <c r="D80" s="104">
        <v>22877</v>
      </c>
      <c r="E80" s="104">
        <v>15993.468574125291</v>
      </c>
      <c r="F80" s="104">
        <v>16721.617299772915</v>
      </c>
      <c r="G80" s="104">
        <v>20117.289298249128</v>
      </c>
    </row>
    <row r="81" spans="2:7">
      <c r="B81" s="114" t="s">
        <v>174</v>
      </c>
      <c r="C81" s="113">
        <v>48435</v>
      </c>
      <c r="D81" s="113">
        <v>20964</v>
      </c>
      <c r="E81" s="113">
        <v>14649.738878205646</v>
      </c>
      <c r="F81" s="113">
        <v>12624.386831523345</v>
      </c>
      <c r="G81" s="113">
        <v>15113.710712132151</v>
      </c>
    </row>
    <row r="83" spans="2:7" ht="30">
      <c r="B83" s="14" t="s">
        <v>175</v>
      </c>
      <c r="C83" s="64" t="s">
        <v>145</v>
      </c>
      <c r="D83" s="64" t="s">
        <v>3</v>
      </c>
      <c r="E83" s="64" t="s">
        <v>146</v>
      </c>
      <c r="F83" s="64" t="s">
        <v>147</v>
      </c>
      <c r="G83" s="64">
        <v>2017</v>
      </c>
    </row>
    <row r="84" spans="2:7">
      <c r="B84" s="99" t="s">
        <v>148</v>
      </c>
      <c r="C84" s="103">
        <v>1641</v>
      </c>
      <c r="D84" s="103">
        <v>1235</v>
      </c>
      <c r="E84" s="103">
        <v>855.30826437942028</v>
      </c>
      <c r="F84" s="103">
        <v>652.30790128232502</v>
      </c>
      <c r="G84" s="103">
        <v>844.1300506522299</v>
      </c>
    </row>
    <row r="85" spans="2:7">
      <c r="B85" s="99" t="s">
        <v>149</v>
      </c>
      <c r="C85" s="103">
        <v>485</v>
      </c>
      <c r="D85" s="103">
        <v>428</v>
      </c>
      <c r="E85" s="103">
        <v>1343.0168036940449</v>
      </c>
      <c r="F85" s="103">
        <v>1237.746403386669</v>
      </c>
      <c r="G85" s="103">
        <v>1184.4711050393169</v>
      </c>
    </row>
    <row r="86" spans="2:7">
      <c r="B86" s="99" t="s">
        <v>150</v>
      </c>
      <c r="C86" s="103">
        <v>250</v>
      </c>
      <c r="D86" s="103">
        <v>253</v>
      </c>
      <c r="E86" s="103">
        <v>213.69286251442</v>
      </c>
      <c r="F86" s="103">
        <v>193.50003446215445</v>
      </c>
      <c r="G86" s="103">
        <v>223.3336101612675</v>
      </c>
    </row>
    <row r="87" spans="2:7">
      <c r="B87" s="99" t="s">
        <v>151</v>
      </c>
      <c r="C87" s="103" t="s">
        <v>108</v>
      </c>
      <c r="D87" s="103" t="s">
        <v>108</v>
      </c>
      <c r="E87" s="103" t="s">
        <v>108</v>
      </c>
      <c r="F87" s="103">
        <v>307.33421264872601</v>
      </c>
      <c r="G87" s="103">
        <v>358.25348499681127</v>
      </c>
    </row>
    <row r="88" spans="2:7">
      <c r="B88" s="99" t="s">
        <v>152</v>
      </c>
      <c r="C88" s="103">
        <v>-189</v>
      </c>
      <c r="D88" s="103">
        <v>-98</v>
      </c>
      <c r="E88" s="103">
        <v>-132.62314570154302</v>
      </c>
      <c r="F88" s="103">
        <v>-136.83891154751768</v>
      </c>
      <c r="G88" s="103">
        <v>-149.40700917059328</v>
      </c>
    </row>
    <row r="89" spans="2:7">
      <c r="B89" s="99" t="s">
        <v>156</v>
      </c>
      <c r="C89" s="103">
        <v>142</v>
      </c>
      <c r="D89" s="103">
        <v>-41</v>
      </c>
      <c r="E89" s="103">
        <v>17.893123511852899</v>
      </c>
      <c r="F89" s="103">
        <v>-36.847092998440822</v>
      </c>
      <c r="G89" s="103">
        <v>-17.019185961856891</v>
      </c>
    </row>
    <row r="90" spans="2:7">
      <c r="B90" s="100" t="s">
        <v>157</v>
      </c>
      <c r="C90" s="104">
        <v>2329</v>
      </c>
      <c r="D90" s="104">
        <v>1776</v>
      </c>
      <c r="E90" s="104">
        <v>2297.2879083981957</v>
      </c>
      <c r="F90" s="104">
        <v>2217.2015472339158</v>
      </c>
      <c r="G90" s="104">
        <v>2443.7620557171758</v>
      </c>
    </row>
    <row r="92" spans="2:7" ht="30">
      <c r="B92" s="14" t="s">
        <v>176</v>
      </c>
      <c r="C92" s="64" t="s">
        <v>145</v>
      </c>
      <c r="D92" s="64" t="s">
        <v>3</v>
      </c>
      <c r="E92" s="64" t="s">
        <v>146</v>
      </c>
      <c r="F92" s="64" t="s">
        <v>147</v>
      </c>
      <c r="G92" s="64">
        <v>2017</v>
      </c>
    </row>
    <row r="93" spans="2:7">
      <c r="B93" s="99" t="s">
        <v>148</v>
      </c>
      <c r="C93" s="103">
        <v>1594</v>
      </c>
      <c r="D93" s="103">
        <v>1167</v>
      </c>
      <c r="E93" s="103">
        <v>704.65755963192851</v>
      </c>
      <c r="F93" s="103">
        <v>675.2421872680826</v>
      </c>
      <c r="G93" s="103">
        <v>853.91078158732387</v>
      </c>
    </row>
    <row r="94" spans="2:7">
      <c r="B94" s="99" t="s">
        <v>149</v>
      </c>
      <c r="C94" s="103">
        <v>602</v>
      </c>
      <c r="D94" s="103">
        <v>487</v>
      </c>
      <c r="E94" s="103">
        <v>1374.7403207563439</v>
      </c>
      <c r="F94" s="103">
        <v>1237.746403386669</v>
      </c>
      <c r="G94" s="103">
        <v>1202.4360022565343</v>
      </c>
    </row>
    <row r="95" spans="2:7">
      <c r="B95" s="99" t="s">
        <v>150</v>
      </c>
      <c r="C95" s="103">
        <v>263</v>
      </c>
      <c r="D95" s="103">
        <v>253</v>
      </c>
      <c r="E95" s="103">
        <v>213.69286251442</v>
      </c>
      <c r="F95" s="103">
        <v>193.50003446215445</v>
      </c>
      <c r="G95" s="103">
        <v>223.3336101612675</v>
      </c>
    </row>
    <row r="96" spans="2:7">
      <c r="B96" s="99" t="s">
        <v>151</v>
      </c>
      <c r="C96" s="103" t="s">
        <v>108</v>
      </c>
      <c r="D96" s="103" t="s">
        <v>108</v>
      </c>
      <c r="E96" s="103" t="s">
        <v>108</v>
      </c>
      <c r="F96" s="103">
        <v>307.33421264872601</v>
      </c>
      <c r="G96" s="103">
        <v>358.25348499681127</v>
      </c>
    </row>
    <row r="97" spans="2:7">
      <c r="B97" s="99" t="s">
        <v>152</v>
      </c>
      <c r="C97" s="103">
        <v>-190</v>
      </c>
      <c r="D97" s="103">
        <v>-90</v>
      </c>
      <c r="E97" s="103">
        <v>-127.30125896132077</v>
      </c>
      <c r="F97" s="103">
        <v>-136.83891154751768</v>
      </c>
      <c r="G97" s="103">
        <v>-149.40700917059328</v>
      </c>
    </row>
    <row r="98" spans="2:7">
      <c r="B98" s="99" t="s">
        <v>156</v>
      </c>
      <c r="C98" s="103">
        <v>-60</v>
      </c>
      <c r="D98" s="103">
        <v>-41</v>
      </c>
      <c r="E98" s="103">
        <v>17.893123511852899</v>
      </c>
      <c r="F98" s="103">
        <v>-36.847092998440822</v>
      </c>
      <c r="G98" s="103">
        <v>-17.019185961856891</v>
      </c>
    </row>
    <row r="99" spans="2:7">
      <c r="B99" s="100" t="s">
        <v>157</v>
      </c>
      <c r="C99" s="104">
        <v>2209</v>
      </c>
      <c r="D99" s="104">
        <v>1776</v>
      </c>
      <c r="E99" s="104">
        <v>2183.6826074532246</v>
      </c>
      <c r="F99" s="104">
        <v>2240.1358332196733</v>
      </c>
      <c r="G99" s="104">
        <v>2471.5076838694868</v>
      </c>
    </row>
    <row r="100" spans="2:7">
      <c r="B100" s="101" t="s">
        <v>159</v>
      </c>
      <c r="C100" s="104">
        <v>701</v>
      </c>
      <c r="D100" s="104">
        <v>2183</v>
      </c>
      <c r="E100" s="104">
        <v>2477</v>
      </c>
      <c r="F100" s="104">
        <v>2153.2213230693997</v>
      </c>
      <c r="G100" s="104">
        <v>2446.8873807136838</v>
      </c>
    </row>
    <row r="102" spans="2:7" ht="30">
      <c r="B102" s="14" t="s">
        <v>177</v>
      </c>
      <c r="C102" s="64" t="s">
        <v>145</v>
      </c>
      <c r="D102" s="64" t="s">
        <v>3</v>
      </c>
      <c r="E102" s="64" t="s">
        <v>146</v>
      </c>
      <c r="F102" s="64" t="s">
        <v>147</v>
      </c>
      <c r="G102" s="64">
        <v>2017</v>
      </c>
    </row>
    <row r="103" spans="2:7">
      <c r="B103" s="99" t="s">
        <v>148</v>
      </c>
      <c r="C103" s="103">
        <v>637</v>
      </c>
      <c r="D103" s="103">
        <v>354</v>
      </c>
      <c r="E103" s="103">
        <v>-1643.3963612417599</v>
      </c>
      <c r="F103" s="103">
        <v>132.14847009257301</v>
      </c>
      <c r="G103" s="103">
        <v>264.08594476770799</v>
      </c>
    </row>
    <row r="104" spans="2:7">
      <c r="B104" s="99" t="s">
        <v>149</v>
      </c>
      <c r="C104" s="103">
        <v>-758</v>
      </c>
      <c r="D104" s="103">
        <v>-113</v>
      </c>
      <c r="E104" s="103">
        <v>944.47447989911302</v>
      </c>
      <c r="F104" s="103">
        <v>881.46487368869396</v>
      </c>
      <c r="G104" s="103">
        <v>820.31224018724197</v>
      </c>
    </row>
    <row r="105" spans="2:7">
      <c r="B105" s="99" t="s">
        <v>150</v>
      </c>
      <c r="C105" s="103">
        <v>152</v>
      </c>
      <c r="D105" s="103">
        <v>195</v>
      </c>
      <c r="E105" s="103">
        <v>163.516654806307</v>
      </c>
      <c r="F105" s="103">
        <v>147.10500404074901</v>
      </c>
      <c r="G105" s="103">
        <v>175.35150806115001</v>
      </c>
    </row>
    <row r="106" spans="2:7">
      <c r="B106" s="99" t="s">
        <v>151</v>
      </c>
      <c r="C106" s="103" t="s">
        <v>108</v>
      </c>
      <c r="D106" s="103" t="s">
        <v>108</v>
      </c>
      <c r="E106" s="103" t="s">
        <v>108</v>
      </c>
      <c r="F106" s="103">
        <v>190.337604984237</v>
      </c>
      <c r="G106" s="103">
        <v>265.98607421846901</v>
      </c>
    </row>
    <row r="107" spans="2:7">
      <c r="B107" s="99" t="s">
        <v>152</v>
      </c>
      <c r="C107" s="103">
        <v>-279</v>
      </c>
      <c r="D107" s="103">
        <v>-184</v>
      </c>
      <c r="E107" s="103">
        <v>-238.56176827562101</v>
      </c>
      <c r="F107" s="103">
        <v>-221.308196262591</v>
      </c>
      <c r="G107" s="103">
        <v>-237.847271953188</v>
      </c>
    </row>
    <row r="108" spans="2:7">
      <c r="B108" s="99" t="s">
        <v>156</v>
      </c>
      <c r="C108" s="103">
        <v>165</v>
      </c>
      <c r="D108" s="103">
        <v>-29</v>
      </c>
      <c r="E108" s="103">
        <v>36.369126694629799</v>
      </c>
      <c r="F108" s="103">
        <v>-30.714848413467891</v>
      </c>
      <c r="G108" s="103">
        <v>-10.12681332855295</v>
      </c>
    </row>
    <row r="109" spans="2:7">
      <c r="B109" s="100" t="s">
        <v>157</v>
      </c>
      <c r="C109" s="104">
        <v>-83</v>
      </c>
      <c r="D109" s="104">
        <v>223</v>
      </c>
      <c r="E109" s="104">
        <v>-737.59786811733113</v>
      </c>
      <c r="F109" s="104">
        <v>1099.0329081301941</v>
      </c>
      <c r="G109" s="104">
        <v>1277.761681952828</v>
      </c>
    </row>
    <row r="111" spans="2:7" ht="30">
      <c r="B111" s="14" t="s">
        <v>178</v>
      </c>
      <c r="C111" s="64" t="s">
        <v>145</v>
      </c>
      <c r="D111" s="64" t="s">
        <v>3</v>
      </c>
      <c r="E111" s="64" t="s">
        <v>146</v>
      </c>
      <c r="F111" s="64" t="s">
        <v>147</v>
      </c>
      <c r="G111" s="64">
        <v>2017</v>
      </c>
    </row>
    <row r="112" spans="2:7">
      <c r="B112" s="99" t="s">
        <v>148</v>
      </c>
      <c r="C112" s="103">
        <v>784</v>
      </c>
      <c r="D112" s="103">
        <v>486</v>
      </c>
      <c r="E112" s="103">
        <v>-48.83676770920988</v>
      </c>
      <c r="F112" s="103">
        <v>155.08275607833062</v>
      </c>
      <c r="G112" s="103">
        <v>343.33665118918327</v>
      </c>
    </row>
    <row r="113" spans="2:7">
      <c r="B113" s="99" t="s">
        <v>149</v>
      </c>
      <c r="C113" s="103">
        <v>31</v>
      </c>
      <c r="D113" s="103">
        <v>10</v>
      </c>
      <c r="E113" s="103">
        <v>976.19799696141195</v>
      </c>
      <c r="F113" s="103">
        <v>896.58110099001965</v>
      </c>
      <c r="G113" s="103">
        <v>838.27713740445927</v>
      </c>
    </row>
    <row r="114" spans="2:7">
      <c r="B114" s="99" t="s">
        <v>150</v>
      </c>
      <c r="C114" s="103">
        <v>165</v>
      </c>
      <c r="D114" s="103">
        <v>195</v>
      </c>
      <c r="E114" s="103">
        <v>163.516654806307</v>
      </c>
      <c r="F114" s="103">
        <v>147.10500404074901</v>
      </c>
      <c r="G114" s="103">
        <v>175.35150806115001</v>
      </c>
    </row>
    <row r="115" spans="2:7">
      <c r="B115" s="99" t="s">
        <v>151</v>
      </c>
      <c r="C115" s="103" t="s">
        <v>108</v>
      </c>
      <c r="D115" s="103" t="s">
        <v>108</v>
      </c>
      <c r="E115" s="103" t="s">
        <v>108</v>
      </c>
      <c r="F115" s="103">
        <v>210.56196591941767</v>
      </c>
      <c r="G115" s="103">
        <v>265.98607421846901</v>
      </c>
    </row>
    <row r="116" spans="2:7">
      <c r="B116" s="99" t="s">
        <v>152</v>
      </c>
      <c r="C116" s="103">
        <v>-279</v>
      </c>
      <c r="D116" s="103">
        <v>-173</v>
      </c>
      <c r="E116" s="103">
        <v>-199.69760078925853</v>
      </c>
      <c r="F116" s="103">
        <v>-199.86550584605126</v>
      </c>
      <c r="G116" s="103">
        <v>-222.20118201272862</v>
      </c>
    </row>
    <row r="117" spans="2:7">
      <c r="B117" s="99" t="s">
        <v>156</v>
      </c>
      <c r="C117" s="103">
        <v>-37</v>
      </c>
      <c r="D117" s="103">
        <v>-29</v>
      </c>
      <c r="E117" s="103">
        <v>36.369126694629799</v>
      </c>
      <c r="F117" s="103">
        <v>-30.714848413467891</v>
      </c>
      <c r="G117" s="103">
        <v>-10.127813328552952</v>
      </c>
    </row>
    <row r="118" spans="2:7">
      <c r="B118" s="100" t="s">
        <v>157</v>
      </c>
      <c r="C118" s="104">
        <v>664</v>
      </c>
      <c r="D118" s="104">
        <v>489</v>
      </c>
      <c r="E118" s="104">
        <v>927.54940996388041</v>
      </c>
      <c r="F118" s="104">
        <v>1178.750472768998</v>
      </c>
      <c r="G118" s="104">
        <v>1390.6233755319802</v>
      </c>
    </row>
    <row r="119" spans="2:7">
      <c r="B119" s="13"/>
      <c r="C119" s="11"/>
      <c r="D119" s="11"/>
      <c r="E119" s="11"/>
      <c r="F119" s="11"/>
      <c r="G119" s="11"/>
    </row>
    <row r="120" spans="2:7" ht="30">
      <c r="B120" s="14" t="s">
        <v>179</v>
      </c>
      <c r="C120" s="64" t="s">
        <v>145</v>
      </c>
      <c r="D120" s="64" t="s">
        <v>3</v>
      </c>
      <c r="E120" s="64" t="s">
        <v>146</v>
      </c>
      <c r="F120" s="64" t="s">
        <v>147</v>
      </c>
      <c r="G120" s="64">
        <v>2017</v>
      </c>
    </row>
    <row r="121" spans="2:7">
      <c r="B121" s="99" t="s">
        <v>148</v>
      </c>
      <c r="C121" s="103">
        <v>1004</v>
      </c>
      <c r="D121" s="103">
        <v>881</v>
      </c>
      <c r="E121" s="103">
        <v>2498.7046256211802</v>
      </c>
      <c r="F121" s="103">
        <v>520.15943118975201</v>
      </c>
      <c r="G121" s="103">
        <v>580.04410588452197</v>
      </c>
    </row>
    <row r="122" spans="2:7">
      <c r="B122" s="99" t="s">
        <v>149</v>
      </c>
      <c r="C122" s="103">
        <v>1243</v>
      </c>
      <c r="D122" s="103">
        <v>541</v>
      </c>
      <c r="E122" s="103">
        <v>398.54232379493197</v>
      </c>
      <c r="F122" s="103">
        <v>356.28152969797497</v>
      </c>
      <c r="G122" s="103">
        <v>364.158864852075</v>
      </c>
    </row>
    <row r="123" spans="2:7">
      <c r="B123" s="99" t="s">
        <v>150</v>
      </c>
      <c r="C123" s="103">
        <v>98</v>
      </c>
      <c r="D123" s="103">
        <v>58</v>
      </c>
      <c r="E123" s="103">
        <v>50.176207708112997</v>
      </c>
      <c r="F123" s="103">
        <v>46.395030421405401</v>
      </c>
      <c r="G123" s="103">
        <v>47.982102100117501</v>
      </c>
    </row>
    <row r="124" spans="2:7">
      <c r="B124" s="99" t="s">
        <v>151</v>
      </c>
      <c r="C124" s="103" t="s">
        <v>108</v>
      </c>
      <c r="D124" s="103" t="s">
        <v>108</v>
      </c>
      <c r="E124" s="103" t="s">
        <v>108</v>
      </c>
      <c r="F124" s="103">
        <v>116.99660766448901</v>
      </c>
      <c r="G124" s="103">
        <v>92.267410778342196</v>
      </c>
    </row>
    <row r="125" spans="2:7">
      <c r="B125" s="99" t="s">
        <v>152</v>
      </c>
      <c r="C125" s="103">
        <v>90</v>
      </c>
      <c r="D125" s="103">
        <v>85</v>
      </c>
      <c r="E125" s="103">
        <v>105.938622574078</v>
      </c>
      <c r="F125" s="103">
        <v>84.4692847150733</v>
      </c>
      <c r="G125" s="103">
        <v>88.440262782594701</v>
      </c>
    </row>
    <row r="126" spans="2:7">
      <c r="B126" s="99" t="s">
        <v>156</v>
      </c>
      <c r="C126" s="103">
        <v>-23</v>
      </c>
      <c r="D126" s="103">
        <v>-12</v>
      </c>
      <c r="E126" s="103">
        <v>-18.4760031827769</v>
      </c>
      <c r="F126" s="103">
        <v>-6.13324458497293</v>
      </c>
      <c r="G126" s="103">
        <v>-6.8923726333039408</v>
      </c>
    </row>
    <row r="127" spans="2:7" ht="30">
      <c r="B127" s="100" t="s">
        <v>163</v>
      </c>
      <c r="C127" s="104">
        <v>2413</v>
      </c>
      <c r="D127" s="104">
        <v>1553</v>
      </c>
      <c r="E127" s="104">
        <v>3034.8857765155267</v>
      </c>
      <c r="F127" s="104">
        <v>1118.1686391037217</v>
      </c>
      <c r="G127" s="104">
        <v>1166.0003737643474</v>
      </c>
    </row>
    <row r="129" spans="2:7" s="147" customFormat="1" ht="30">
      <c r="B129" s="14" t="s">
        <v>180</v>
      </c>
      <c r="C129" s="64" t="s">
        <v>145</v>
      </c>
      <c r="D129" s="64" t="s">
        <v>3</v>
      </c>
      <c r="E129" s="64" t="s">
        <v>146</v>
      </c>
      <c r="F129" s="64">
        <v>2016</v>
      </c>
      <c r="G129" s="64">
        <v>2017</v>
      </c>
    </row>
    <row r="130" spans="2:7">
      <c r="B130" s="92" t="s">
        <v>148</v>
      </c>
      <c r="C130" s="103">
        <v>669.9</v>
      </c>
      <c r="D130" s="103">
        <v>1412</v>
      </c>
      <c r="E130" s="103">
        <v>799.90121334999969</v>
      </c>
      <c r="F130" s="103">
        <v>434.55220908999979</v>
      </c>
      <c r="G130" s="103">
        <v>319.94830113000006</v>
      </c>
    </row>
    <row r="131" spans="2:7">
      <c r="B131" s="92" t="s">
        <v>149</v>
      </c>
      <c r="C131" s="103">
        <v>331</v>
      </c>
      <c r="D131" s="103">
        <v>666.92629999999997</v>
      </c>
      <c r="E131" s="103">
        <v>373.42704179999998</v>
      </c>
      <c r="F131" s="103">
        <v>389.81624498999997</v>
      </c>
      <c r="G131" s="103">
        <v>478.27812789999973</v>
      </c>
    </row>
    <row r="132" spans="2:7">
      <c r="B132" s="176" t="s">
        <v>165</v>
      </c>
      <c r="C132" s="103">
        <v>191</v>
      </c>
      <c r="D132" s="103">
        <v>301.52199999999999</v>
      </c>
      <c r="E132" s="103">
        <v>220.46747328999996</v>
      </c>
      <c r="F132" s="103">
        <v>274.11637468000009</v>
      </c>
      <c r="G132" s="103">
        <v>387.12294078694873</v>
      </c>
    </row>
    <row r="133" spans="2:7">
      <c r="B133" s="176" t="s">
        <v>166</v>
      </c>
      <c r="C133" s="103">
        <v>131</v>
      </c>
      <c r="D133" s="103">
        <v>358</v>
      </c>
      <c r="E133" s="103">
        <v>139.53879817000004</v>
      </c>
      <c r="F133" s="103">
        <v>106.89558285</v>
      </c>
      <c r="G133" s="103">
        <v>81.343547483600673</v>
      </c>
    </row>
    <row r="134" spans="2:7">
      <c r="B134" s="176" t="s">
        <v>167</v>
      </c>
      <c r="C134" s="103">
        <v>10</v>
      </c>
      <c r="D134" s="103">
        <v>7</v>
      </c>
      <c r="E134" s="103">
        <v>13.420770340000001</v>
      </c>
      <c r="F134" s="103">
        <v>8.8042874599999994</v>
      </c>
      <c r="G134" s="103">
        <v>9.8116396294503616</v>
      </c>
    </row>
    <row r="135" spans="2:7">
      <c r="B135" s="92" t="s">
        <v>151</v>
      </c>
      <c r="C135" s="103">
        <v>91</v>
      </c>
      <c r="D135" s="103">
        <v>121.0737</v>
      </c>
      <c r="E135" s="103">
        <v>264.69630847999986</v>
      </c>
      <c r="F135" s="103">
        <v>219.52125421999986</v>
      </c>
      <c r="G135" s="103">
        <v>147.65518262999998</v>
      </c>
    </row>
    <row r="136" spans="2:7">
      <c r="B136" s="92" t="s">
        <v>150</v>
      </c>
      <c r="C136" s="103">
        <v>36.299999999999997</v>
      </c>
      <c r="D136" s="103">
        <v>15.816000000000001</v>
      </c>
      <c r="E136" s="103">
        <v>20.070151790000004</v>
      </c>
      <c r="F136" s="103">
        <v>26.368605960000004</v>
      </c>
      <c r="G136" s="103">
        <v>18.143453089999998</v>
      </c>
    </row>
    <row r="137" spans="2:7">
      <c r="B137" s="92" t="s">
        <v>168</v>
      </c>
      <c r="C137" s="103">
        <v>82.6</v>
      </c>
      <c r="D137" s="103">
        <v>80.007999999999996</v>
      </c>
      <c r="E137" s="103">
        <v>80.171265940000055</v>
      </c>
      <c r="F137" s="103">
        <v>57.494250769999944</v>
      </c>
      <c r="G137" s="103">
        <v>80.531484599999871</v>
      </c>
    </row>
    <row r="138" spans="2:7">
      <c r="B138" s="92" t="s">
        <v>169</v>
      </c>
      <c r="C138" s="103">
        <v>0</v>
      </c>
      <c r="D138" s="103">
        <v>-18.532</v>
      </c>
      <c r="E138" s="103">
        <v>-11.319654529999999</v>
      </c>
      <c r="F138" s="103">
        <v>-5.7344516800000012</v>
      </c>
      <c r="G138" s="103">
        <v>-7.2509440999999999</v>
      </c>
    </row>
    <row r="139" spans="2:7">
      <c r="B139" s="89" t="s">
        <v>170</v>
      </c>
      <c r="C139" s="104">
        <v>1211.3</v>
      </c>
      <c r="D139" s="104">
        <v>2277</v>
      </c>
      <c r="E139" s="104">
        <v>1526.9463268299996</v>
      </c>
      <c r="F139" s="104">
        <v>1122.0181133499998</v>
      </c>
      <c r="G139" s="104">
        <v>1037.3056052499996</v>
      </c>
    </row>
    <row r="140" spans="2:7" ht="15" customHeight="1">
      <c r="B140" s="184" t="s">
        <v>171</v>
      </c>
      <c r="C140" s="184"/>
      <c r="D140" s="184"/>
      <c r="E140" s="184"/>
    </row>
  </sheetData>
  <mergeCells count="2">
    <mergeCell ref="B70:E70"/>
    <mergeCell ref="B140:E140"/>
  </mergeCells>
  <pageMargins left="0.27559055118110237" right="0.27559055118110237" top="0.39370078740157483" bottom="0.74803149606299213" header="0.31496062992125984" footer="0.31496062992125984"/>
  <pageSetup paperSize="9" scale="7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tabColor theme="5" tint="-0.249977111117893"/>
    <pageSetUpPr fitToPage="1"/>
  </sheetPr>
  <dimension ref="A1:I90"/>
  <sheetViews>
    <sheetView showGridLines="0" topLeftCell="A55" zoomScale="80" zoomScaleNormal="80" workbookViewId="0">
      <selection activeCell="B45" sqref="B45"/>
    </sheetView>
  </sheetViews>
  <sheetFormatPr defaultRowHeight="15"/>
  <cols>
    <col min="1" max="1" width="2.85546875" style="22" customWidth="1"/>
    <col min="2" max="2" width="64.5703125" style="22" customWidth="1"/>
    <col min="3" max="5" width="12.7109375" style="22" customWidth="1"/>
    <col min="6" max="6" width="13.7109375" style="22" customWidth="1"/>
    <col min="7" max="7" width="12.7109375" style="22" customWidth="1"/>
    <col min="8" max="8" width="9.140625" style="22"/>
    <col min="9" max="9" width="18" style="22" bestFit="1" customWidth="1"/>
    <col min="10" max="16384" width="9.140625" style="22"/>
  </cols>
  <sheetData>
    <row r="1" spans="1:8" ht="15" customHeight="1"/>
    <row r="2" spans="1:8">
      <c r="B2" s="23" t="s">
        <v>181</v>
      </c>
      <c r="C2" s="24"/>
      <c r="D2" s="24"/>
      <c r="E2" s="24"/>
      <c r="F2" s="24"/>
      <c r="G2" s="24"/>
    </row>
    <row r="3" spans="1:8" s="34" customFormat="1">
      <c r="A3" s="132"/>
      <c r="B3" s="35"/>
      <c r="C3" s="132"/>
      <c r="D3" s="132"/>
      <c r="E3" s="132"/>
      <c r="F3" s="132"/>
      <c r="G3" s="132"/>
      <c r="H3" s="132"/>
    </row>
    <row r="4" spans="1:8" ht="15" customHeight="1">
      <c r="A4" s="7"/>
      <c r="B4" s="116" t="s">
        <v>182</v>
      </c>
      <c r="C4" s="116"/>
      <c r="D4" s="116"/>
      <c r="E4" s="116"/>
      <c r="F4" s="116"/>
      <c r="G4" s="116"/>
    </row>
    <row r="5" spans="1:8" ht="3.75" customHeight="1"/>
    <row r="6" spans="1:8" ht="15" customHeight="1">
      <c r="A6" s="7"/>
      <c r="B6" s="116" t="s">
        <v>183</v>
      </c>
      <c r="C6" s="116">
        <v>2013</v>
      </c>
      <c r="D6" s="116">
        <v>2014</v>
      </c>
      <c r="E6" s="116">
        <v>2015</v>
      </c>
      <c r="F6" s="148" t="s">
        <v>184</v>
      </c>
      <c r="G6" s="116">
        <v>2017</v>
      </c>
    </row>
    <row r="7" spans="1:8">
      <c r="A7" s="7"/>
      <c r="B7" s="136" t="s">
        <v>185</v>
      </c>
      <c r="C7" s="137">
        <v>7696.1</v>
      </c>
      <c r="D7" s="137">
        <v>6388.1</v>
      </c>
      <c r="E7" s="137">
        <v>5554.4970000000012</v>
      </c>
      <c r="F7" s="137">
        <v>4857.9930000000004</v>
      </c>
      <c r="G7" s="137">
        <v>4339.5</v>
      </c>
    </row>
    <row r="8" spans="1:8">
      <c r="A8" s="7"/>
      <c r="B8" s="136" t="s">
        <v>186</v>
      </c>
      <c r="C8" s="137">
        <v>12447.78034859012</v>
      </c>
      <c r="D8" s="137">
        <v>12846.51998953745</v>
      </c>
      <c r="E8" s="137">
        <v>12163.742724476175</v>
      </c>
      <c r="F8" s="137">
        <v>11244.2990411381</v>
      </c>
      <c r="G8" s="137">
        <v>10522.4</v>
      </c>
    </row>
    <row r="9" spans="1:8">
      <c r="A9" s="7"/>
      <c r="B9" s="136" t="s">
        <v>187</v>
      </c>
      <c r="C9" s="83"/>
      <c r="D9" s="137">
        <v>3602.4876421636609</v>
      </c>
      <c r="E9" s="137">
        <v>3409.8798531995603</v>
      </c>
      <c r="F9" s="137">
        <v>3161.3621618157999</v>
      </c>
      <c r="G9" s="137">
        <v>3041</v>
      </c>
    </row>
    <row r="10" spans="1:8">
      <c r="A10" s="12"/>
      <c r="B10" s="136" t="s">
        <v>188</v>
      </c>
      <c r="C10" s="137">
        <v>19012.190828115152</v>
      </c>
      <c r="D10" s="137">
        <v>10823.088876765971</v>
      </c>
      <c r="E10" s="137">
        <v>10371.764589490042</v>
      </c>
      <c r="F10" s="152">
        <v>7468.9</v>
      </c>
      <c r="G10" s="137">
        <v>7052.9</v>
      </c>
    </row>
    <row r="11" spans="1:8">
      <c r="A11" s="12"/>
      <c r="B11" s="136" t="s">
        <v>189</v>
      </c>
      <c r="C11" s="137">
        <v>1900.8</v>
      </c>
      <c r="D11" s="137">
        <v>2651.6624843161862</v>
      </c>
      <c r="E11" s="137">
        <v>2651.6624843161862</v>
      </c>
      <c r="F11" s="152">
        <v>2585.1</v>
      </c>
      <c r="G11" s="137">
        <v>1252.4000000000001</v>
      </c>
    </row>
    <row r="12" spans="1:8">
      <c r="A12" s="12"/>
      <c r="B12" s="136" t="s">
        <v>190</v>
      </c>
      <c r="C12" s="137">
        <v>0</v>
      </c>
      <c r="D12" s="137">
        <v>2298.5951258913833</v>
      </c>
      <c r="E12" s="137">
        <v>2125.0375516232207</v>
      </c>
      <c r="F12" s="137">
        <v>1939.5522388059701</v>
      </c>
      <c r="G12" s="137">
        <v>1776.1</v>
      </c>
    </row>
    <row r="13" spans="1:8">
      <c r="A13" s="12"/>
      <c r="B13" s="136" t="s">
        <v>191</v>
      </c>
      <c r="C13" s="137">
        <v>2118.2540276408499</v>
      </c>
      <c r="D13" s="137">
        <v>2042.6463542828792</v>
      </c>
      <c r="E13" s="137">
        <v>1976.000962961698</v>
      </c>
      <c r="F13" s="137">
        <v>1933.0177939776599</v>
      </c>
      <c r="G13" s="137">
        <v>607.5</v>
      </c>
    </row>
    <row r="14" spans="1:8" ht="3.75" customHeight="1"/>
    <row r="15" spans="1:8">
      <c r="A15" s="12"/>
      <c r="B15" s="116" t="s">
        <v>192</v>
      </c>
      <c r="C15" s="116">
        <v>2013</v>
      </c>
      <c r="D15" s="116">
        <v>2014</v>
      </c>
      <c r="E15" s="116">
        <v>2015</v>
      </c>
      <c r="F15" s="148" t="s">
        <v>184</v>
      </c>
      <c r="G15" s="116">
        <v>2017</v>
      </c>
      <c r="H15" s="26"/>
    </row>
    <row r="16" spans="1:8">
      <c r="A16" s="7"/>
      <c r="B16" s="136" t="s">
        <v>193</v>
      </c>
      <c r="C16" s="137">
        <v>16.804400000000001</v>
      </c>
      <c r="D16" s="137">
        <v>14.2614</v>
      </c>
      <c r="E16" s="137">
        <v>13.546176999999997</v>
      </c>
      <c r="F16" s="159">
        <v>12.393326</v>
      </c>
      <c r="G16" s="159">
        <v>11.572800000000001</v>
      </c>
      <c r="H16" s="165"/>
    </row>
    <row r="17" spans="1:8">
      <c r="A17" s="7"/>
      <c r="B17" s="136" t="s">
        <v>194</v>
      </c>
      <c r="C17" s="137">
        <v>17.666069048547683</v>
      </c>
      <c r="D17" s="137">
        <v>15.258141125015497</v>
      </c>
      <c r="E17" s="137">
        <v>12.264692735549161</v>
      </c>
      <c r="F17" s="159">
        <v>10.8881368163588</v>
      </c>
      <c r="G17" s="159">
        <v>10.171099999999999</v>
      </c>
    </row>
    <row r="18" spans="1:8">
      <c r="A18" s="12"/>
      <c r="B18" s="136" t="s">
        <v>195</v>
      </c>
      <c r="C18" s="137">
        <v>1.9099080906084278</v>
      </c>
      <c r="D18" s="137">
        <v>1.4557139845199347</v>
      </c>
      <c r="E18" s="137">
        <v>1.2222377264905782</v>
      </c>
      <c r="F18" s="159">
        <v>0.98979150792328596</v>
      </c>
      <c r="G18" s="159">
        <v>0.98550000000000004</v>
      </c>
    </row>
    <row r="19" spans="1:8">
      <c r="A19" s="12"/>
      <c r="B19" s="136" t="s">
        <v>196</v>
      </c>
      <c r="C19" s="137">
        <v>8.0252933333559326</v>
      </c>
      <c r="D19" s="137">
        <v>11.217359200127186</v>
      </c>
      <c r="E19" s="137">
        <v>11.208111726619325</v>
      </c>
      <c r="F19" s="172">
        <v>9.8731000000000009</v>
      </c>
      <c r="G19" s="159">
        <v>2.1545000000000001</v>
      </c>
    </row>
    <row r="20" spans="1:8" ht="5.0999999999999996" customHeight="1">
      <c r="A20" s="7"/>
      <c r="B20" s="117"/>
      <c r="C20" s="26"/>
      <c r="D20" s="26"/>
      <c r="E20" s="26"/>
      <c r="F20" s="26"/>
      <c r="G20" s="26"/>
    </row>
    <row r="21" spans="1:8">
      <c r="A21" s="12"/>
      <c r="B21" s="116" t="s">
        <v>197</v>
      </c>
      <c r="C21" s="116">
        <v>2013</v>
      </c>
      <c r="D21" s="116">
        <v>2014</v>
      </c>
      <c r="E21" s="116">
        <v>2015</v>
      </c>
      <c r="F21" s="148" t="s">
        <v>184</v>
      </c>
      <c r="G21" s="116">
        <v>2017</v>
      </c>
    </row>
    <row r="22" spans="1:8">
      <c r="A22" s="12"/>
      <c r="B22" s="136" t="s">
        <v>198</v>
      </c>
      <c r="C22" s="137">
        <v>140.30000000000001</v>
      </c>
      <c r="D22" s="137">
        <v>123.5</v>
      </c>
      <c r="E22" s="137">
        <v>116.9</v>
      </c>
      <c r="F22" s="152">
        <v>105.2418</v>
      </c>
      <c r="G22" s="137">
        <v>91.665000000000006</v>
      </c>
      <c r="H22" s="26"/>
    </row>
    <row r="23" spans="1:8">
      <c r="A23" s="12"/>
      <c r="B23" s="136" t="s">
        <v>199</v>
      </c>
      <c r="C23" s="137">
        <v>208.07380003998742</v>
      </c>
      <c r="D23" s="137">
        <v>194.8945251721639</v>
      </c>
      <c r="E23" s="137">
        <v>171.52832509997259</v>
      </c>
      <c r="F23" s="137">
        <v>156.30615517152501</v>
      </c>
      <c r="G23" s="137">
        <v>145.34200000000001</v>
      </c>
    </row>
    <row r="24" spans="1:8">
      <c r="A24" s="12"/>
      <c r="B24" s="136" t="s">
        <v>200</v>
      </c>
      <c r="C24" s="83"/>
      <c r="D24" s="137">
        <v>30.401677157921135</v>
      </c>
      <c r="E24" s="137">
        <v>25.696455167426578</v>
      </c>
      <c r="F24" s="137">
        <v>23.2016267262734</v>
      </c>
      <c r="G24" s="137">
        <v>22.178000000000001</v>
      </c>
    </row>
    <row r="25" spans="1:8">
      <c r="A25" s="12"/>
      <c r="B25" s="136" t="s">
        <v>201</v>
      </c>
      <c r="C25" s="137">
        <v>129.90056431236437</v>
      </c>
      <c r="D25" s="137">
        <v>74.517042199181077</v>
      </c>
      <c r="E25" s="137">
        <v>71.893061097250211</v>
      </c>
      <c r="F25" s="137">
        <v>49.8</v>
      </c>
      <c r="G25" s="137">
        <v>47.2</v>
      </c>
    </row>
    <row r="26" spans="1:8">
      <c r="A26" s="12"/>
      <c r="B26" s="136" t="s">
        <v>202</v>
      </c>
      <c r="C26" s="137">
        <v>36.731769897932487</v>
      </c>
      <c r="D26" s="137">
        <v>60.39541215995834</v>
      </c>
      <c r="E26" s="137">
        <v>60.39541215995834</v>
      </c>
      <c r="F26" s="137">
        <v>60.395412159958298</v>
      </c>
      <c r="G26" s="137">
        <v>23.5</v>
      </c>
    </row>
    <row r="27" spans="1:8">
      <c r="A27" s="7"/>
      <c r="B27" s="136" t="s">
        <v>203</v>
      </c>
      <c r="C27" s="137">
        <v>17.688565759205559</v>
      </c>
      <c r="D27" s="137">
        <v>13.359978605758641</v>
      </c>
      <c r="E27" s="137">
        <v>11.11097498006785</v>
      </c>
      <c r="F27" s="137">
        <v>9.7662876592280501</v>
      </c>
      <c r="G27" s="137">
        <v>9.3699999999999992</v>
      </c>
    </row>
    <row r="28" spans="1:8">
      <c r="A28" s="12"/>
      <c r="B28" s="136" t="s">
        <v>204</v>
      </c>
      <c r="C28" s="137">
        <v>0</v>
      </c>
      <c r="D28" s="137">
        <v>15.400587343472267</v>
      </c>
      <c r="E28" s="137">
        <v>14.237751595875579</v>
      </c>
      <c r="F28" s="137">
        <v>12.994999999999999</v>
      </c>
      <c r="G28" s="137">
        <v>11.9</v>
      </c>
    </row>
    <row r="29" spans="1:8">
      <c r="A29" s="12"/>
      <c r="B29" s="136" t="s">
        <v>205</v>
      </c>
      <c r="C29" s="137">
        <v>42.976271535027564</v>
      </c>
      <c r="D29" s="137">
        <v>42.475450027688851</v>
      </c>
      <c r="E29" s="137">
        <v>41.967187914973756</v>
      </c>
      <c r="F29" s="137">
        <v>41.642230455370097</v>
      </c>
      <c r="G29" s="137">
        <v>4.5759999999999996</v>
      </c>
    </row>
    <row r="30" spans="1:8" s="34" customFormat="1" ht="5.0999999999999996" customHeight="1">
      <c r="A30" s="41"/>
      <c r="B30" s="42"/>
      <c r="C30" s="76"/>
      <c r="D30" s="76"/>
      <c r="E30" s="76"/>
      <c r="F30" s="76"/>
      <c r="G30" s="76"/>
      <c r="H30" s="132"/>
    </row>
    <row r="31" spans="1:8">
      <c r="A31" s="12"/>
      <c r="B31" s="116" t="s">
        <v>206</v>
      </c>
      <c r="C31" s="116">
        <v>2013</v>
      </c>
      <c r="D31" s="116">
        <v>2014</v>
      </c>
      <c r="E31" s="116">
        <v>2015</v>
      </c>
      <c r="F31" s="116">
        <v>2016</v>
      </c>
      <c r="G31" s="116">
        <v>2017</v>
      </c>
    </row>
    <row r="32" spans="1:8">
      <c r="A32" s="12"/>
      <c r="B32" s="141" t="s">
        <v>207</v>
      </c>
      <c r="C32" s="137">
        <v>575.67097154451733</v>
      </c>
      <c r="D32" s="137">
        <v>554.94467266614424</v>
      </c>
      <c r="E32" s="137">
        <v>513.72916801552492</v>
      </c>
      <c r="F32" s="137">
        <v>459.37342113034697</v>
      </c>
      <c r="G32" s="137">
        <v>355.74810882000003</v>
      </c>
    </row>
    <row r="33" spans="1:7">
      <c r="A33" s="12"/>
      <c r="B33" s="142" t="s">
        <v>208</v>
      </c>
      <c r="C33" s="137">
        <v>324.62089996950232</v>
      </c>
      <c r="D33" s="137">
        <v>317.57469746629147</v>
      </c>
      <c r="E33" s="137">
        <v>300.23365500057855</v>
      </c>
      <c r="F33" s="137">
        <v>261.42503550345168</v>
      </c>
      <c r="G33" s="137">
        <v>205.829854657</v>
      </c>
    </row>
    <row r="34" spans="1:7">
      <c r="A34" s="12"/>
      <c r="B34" s="142" t="s">
        <v>209</v>
      </c>
      <c r="C34" s="137">
        <v>251.05007157501501</v>
      </c>
      <c r="D34" s="137">
        <v>237.36997519985275</v>
      </c>
      <c r="E34" s="137">
        <v>213.49551301494634</v>
      </c>
      <c r="F34" s="137">
        <v>197.948385626895</v>
      </c>
      <c r="G34" s="137">
        <v>149.91825399999999</v>
      </c>
    </row>
    <row r="35" spans="1:7" ht="57" customHeight="1">
      <c r="A35" s="12"/>
      <c r="B35" s="185" t="s">
        <v>210</v>
      </c>
      <c r="C35" s="185"/>
      <c r="D35" s="185"/>
      <c r="E35" s="185"/>
    </row>
    <row r="36" spans="1:7">
      <c r="A36" s="7"/>
      <c r="B36" s="38" t="s">
        <v>211</v>
      </c>
      <c r="C36" s="45"/>
      <c r="D36" s="45"/>
    </row>
    <row r="37" spans="1:7">
      <c r="A37" s="7"/>
      <c r="B37" s="38" t="s">
        <v>212</v>
      </c>
      <c r="C37" s="45"/>
      <c r="D37" s="45"/>
    </row>
    <row r="38" spans="1:7">
      <c r="A38" s="12"/>
      <c r="B38" s="119"/>
      <c r="C38" s="118"/>
      <c r="D38" s="118"/>
    </row>
    <row r="39" spans="1:7">
      <c r="A39" s="7"/>
      <c r="B39" s="116" t="s">
        <v>213</v>
      </c>
      <c r="C39" s="116">
        <v>2013</v>
      </c>
      <c r="D39" s="116">
        <v>2014</v>
      </c>
      <c r="E39" s="116">
        <v>2015</v>
      </c>
      <c r="F39" s="64" t="s">
        <v>184</v>
      </c>
      <c r="G39" s="116">
        <v>2017</v>
      </c>
    </row>
    <row r="40" spans="1:7">
      <c r="A40" s="12"/>
      <c r="B40" s="136" t="s">
        <v>214</v>
      </c>
      <c r="C40" s="137">
        <f>+C47+C64</f>
        <v>45.849435027153575</v>
      </c>
      <c r="D40" s="137">
        <f>+D47+D64</f>
        <v>42.571292560087855</v>
      </c>
      <c r="E40" s="137">
        <v>47.079862001699418</v>
      </c>
      <c r="F40" s="152">
        <v>56.558239999999998</v>
      </c>
      <c r="G40" s="137">
        <v>53.295527</v>
      </c>
    </row>
    <row r="41" spans="1:7">
      <c r="A41" s="7"/>
      <c r="B41" s="136" t="s">
        <v>38</v>
      </c>
      <c r="C41" s="137">
        <f>+C56</f>
        <v>57.800867516954092</v>
      </c>
      <c r="D41" s="137">
        <f>+D56</f>
        <v>54.9424146264572</v>
      </c>
      <c r="E41" s="137">
        <v>56.868592702513503</v>
      </c>
      <c r="F41" s="152">
        <v>55.996099999999998</v>
      </c>
      <c r="G41" s="137">
        <v>54.151200000000003</v>
      </c>
    </row>
    <row r="42" spans="1:7">
      <c r="A42" s="12"/>
      <c r="B42" s="141" t="s">
        <v>215</v>
      </c>
      <c r="C42" s="137">
        <f>+C41+C40</f>
        <v>103.65030254410766</v>
      </c>
      <c r="D42" s="137">
        <f>+D41+D40</f>
        <v>97.513707186545048</v>
      </c>
      <c r="E42" s="137">
        <v>103.94845470421292</v>
      </c>
      <c r="F42" s="152">
        <v>112.5543</v>
      </c>
      <c r="G42" s="137">
        <v>107.4468</v>
      </c>
    </row>
    <row r="43" spans="1:7" s="28" customFormat="1">
      <c r="A43" s="21"/>
      <c r="B43" s="44" t="s">
        <v>216</v>
      </c>
      <c r="C43" s="27"/>
      <c r="D43" s="27"/>
      <c r="E43" s="109"/>
      <c r="F43" s="109"/>
      <c r="G43" s="109"/>
    </row>
    <row r="44" spans="1:7" s="28" customFormat="1">
      <c r="A44" s="20"/>
      <c r="B44" s="46" t="s">
        <v>217</v>
      </c>
      <c r="C44" s="27"/>
      <c r="D44" s="27"/>
    </row>
    <row r="45" spans="1:7">
      <c r="A45" s="12"/>
      <c r="B45" s="37" t="s">
        <v>218</v>
      </c>
      <c r="C45" s="118"/>
      <c r="D45" s="118"/>
      <c r="E45" s="26"/>
      <c r="F45" s="26"/>
      <c r="G45" s="26"/>
    </row>
    <row r="46" spans="1:7">
      <c r="A46" s="7"/>
      <c r="B46" s="116" t="s">
        <v>219</v>
      </c>
      <c r="C46" s="116">
        <v>2013</v>
      </c>
      <c r="D46" s="116">
        <v>2014</v>
      </c>
      <c r="E46" s="145" t="s">
        <v>71</v>
      </c>
      <c r="F46" s="64" t="s">
        <v>220</v>
      </c>
      <c r="G46" s="116">
        <v>2017</v>
      </c>
    </row>
    <row r="47" spans="1:7">
      <c r="A47" s="12"/>
      <c r="B47" s="141" t="s">
        <v>221</v>
      </c>
      <c r="C47" s="140">
        <v>38.212270581030396</v>
      </c>
      <c r="D47" s="140">
        <f>+D48+D49+D50+D51+D52+D53+D54</f>
        <v>34.473219527076083</v>
      </c>
      <c r="E47" s="140">
        <f>+E48+E49+E50+E51+E52+E53+E54</f>
        <v>35.183954301901508</v>
      </c>
      <c r="F47" s="140">
        <f>+F48+F49+F50+F51+F52+F53+F54</f>
        <v>40.940633196023498</v>
      </c>
      <c r="G47" s="140">
        <f>SUM(G48:G54)</f>
        <v>37.553699999999999</v>
      </c>
    </row>
    <row r="48" spans="1:7">
      <c r="A48" s="12"/>
      <c r="B48" s="136" t="s">
        <v>222</v>
      </c>
      <c r="C48" s="137">
        <v>11.5</v>
      </c>
      <c r="D48" s="137">
        <v>10.887901768630135</v>
      </c>
      <c r="E48" s="137">
        <v>11.446509120821917</v>
      </c>
      <c r="F48" s="137">
        <v>13.260574645628401</v>
      </c>
      <c r="G48" s="137">
        <v>12.8314</v>
      </c>
    </row>
    <row r="49" spans="1:7">
      <c r="A49" s="7"/>
      <c r="B49" s="136" t="s">
        <v>223</v>
      </c>
      <c r="C49" s="137">
        <v>8.6</v>
      </c>
      <c r="D49" s="137">
        <v>8.9305068493150674</v>
      </c>
      <c r="E49" s="137">
        <v>10.673709589041096</v>
      </c>
      <c r="F49" s="137">
        <v>11.9292131147541</v>
      </c>
      <c r="G49" s="137">
        <v>12.1646</v>
      </c>
    </row>
    <row r="50" spans="1:7">
      <c r="A50" s="7"/>
      <c r="B50" s="136" t="s">
        <v>224</v>
      </c>
      <c r="C50" s="83"/>
      <c r="D50" s="137">
        <v>1.0494787876712328</v>
      </c>
      <c r="E50" s="137">
        <v>3.2025825721150571</v>
      </c>
      <c r="F50" s="152">
        <v>6.6189999999999998</v>
      </c>
      <c r="G50" s="137">
        <v>5.4219999999999997</v>
      </c>
    </row>
    <row r="51" spans="1:7">
      <c r="A51" s="12"/>
      <c r="B51" s="136" t="s">
        <v>225</v>
      </c>
      <c r="C51" s="137">
        <v>14.3</v>
      </c>
      <c r="D51" s="137">
        <v>7.6874297042429056</v>
      </c>
      <c r="E51" s="137">
        <v>1.8889923119227401</v>
      </c>
      <c r="F51" s="137">
        <v>1.2570280244868901</v>
      </c>
      <c r="G51" s="137">
        <v>0</v>
      </c>
    </row>
    <row r="52" spans="1:7">
      <c r="A52" s="12"/>
      <c r="B52" s="136" t="s">
        <v>226</v>
      </c>
      <c r="C52" s="137">
        <v>0.18178626196821915</v>
      </c>
      <c r="D52" s="137">
        <v>1.9218991161947763</v>
      </c>
      <c r="E52" s="137">
        <v>3.6163843546302701</v>
      </c>
      <c r="F52" s="137">
        <v>3.6326688523023201</v>
      </c>
      <c r="G52" s="137">
        <v>3.6852</v>
      </c>
    </row>
    <row r="53" spans="1:7">
      <c r="A53" s="12"/>
      <c r="B53" s="136" t="s">
        <v>227</v>
      </c>
      <c r="C53" s="137">
        <v>0</v>
      </c>
      <c r="D53" s="137">
        <v>0</v>
      </c>
      <c r="E53" s="137">
        <v>0</v>
      </c>
      <c r="F53" s="137">
        <v>0</v>
      </c>
      <c r="G53" s="137">
        <v>0</v>
      </c>
    </row>
    <row r="54" spans="1:7">
      <c r="A54" s="7"/>
      <c r="B54" s="136" t="s">
        <v>228</v>
      </c>
      <c r="C54" s="137">
        <v>3.6304843190621741</v>
      </c>
      <c r="D54" s="137">
        <v>3.9960033010219647</v>
      </c>
      <c r="E54" s="137">
        <v>4.3557763533704303</v>
      </c>
      <c r="F54" s="137">
        <v>4.2421485588517802</v>
      </c>
      <c r="G54" s="137">
        <v>3.4504999999999999</v>
      </c>
    </row>
    <row r="55" spans="1:7" s="34" customFormat="1" ht="5.0999999999999996" customHeight="1">
      <c r="A55" s="132"/>
      <c r="B55" s="42"/>
      <c r="C55" s="76"/>
      <c r="D55" s="76"/>
      <c r="E55" s="76"/>
      <c r="F55" s="76"/>
      <c r="G55" s="76"/>
    </row>
    <row r="56" spans="1:7">
      <c r="A56" s="12"/>
      <c r="B56" s="141" t="s">
        <v>229</v>
      </c>
      <c r="C56" s="140">
        <v>57.800867516954092</v>
      </c>
      <c r="D56" s="140">
        <f>+D57+D58+D61+D62+D60</f>
        <v>54.9424146264572</v>
      </c>
      <c r="E56" s="140">
        <f>+E57+E58+E61+E62+E60</f>
        <v>56.86859270251351</v>
      </c>
      <c r="F56" s="140">
        <f>+F57+F58+F61+F62+F60</f>
        <v>55.996098716477853</v>
      </c>
      <c r="G56" s="140">
        <f>+G57+G58+G61+G62+G60</f>
        <v>54.151299999999999</v>
      </c>
    </row>
    <row r="57" spans="1:7">
      <c r="A57" s="7"/>
      <c r="B57" s="136" t="s">
        <v>222</v>
      </c>
      <c r="C57" s="137">
        <v>27.2</v>
      </c>
      <c r="D57" s="137">
        <v>25.988029142144061</v>
      </c>
      <c r="E57" s="137">
        <v>25.748503336644461</v>
      </c>
      <c r="F57" s="137">
        <v>26.890056120347801</v>
      </c>
      <c r="G57" s="137">
        <v>26.2897</v>
      </c>
    </row>
    <row r="58" spans="1:7">
      <c r="A58" s="12"/>
      <c r="B58" s="136" t="s">
        <v>223</v>
      </c>
      <c r="C58" s="137">
        <v>26.2</v>
      </c>
      <c r="D58" s="137">
        <v>24.16615342465753</v>
      </c>
      <c r="E58" s="137">
        <v>24.966912328767123</v>
      </c>
      <c r="F58" s="137">
        <v>22.445692158741402</v>
      </c>
      <c r="G58" s="137">
        <v>21.286899999999999</v>
      </c>
    </row>
    <row r="59" spans="1:7">
      <c r="A59" s="12"/>
      <c r="B59" s="136" t="s">
        <v>230</v>
      </c>
      <c r="C59" s="137">
        <v>11.9</v>
      </c>
      <c r="D59" s="137">
        <v>11.136320547945205</v>
      </c>
      <c r="E59" s="137">
        <v>12.20191506849315</v>
      </c>
      <c r="F59" s="137">
        <v>9.3239207650273208</v>
      </c>
      <c r="G59" s="137">
        <v>7.7232000000000003</v>
      </c>
    </row>
    <row r="60" spans="1:7">
      <c r="A60" s="12"/>
      <c r="B60" s="153" t="s">
        <v>231</v>
      </c>
      <c r="C60" s="83"/>
      <c r="D60" s="137">
        <v>0.20456814062092293</v>
      </c>
      <c r="E60" s="137">
        <v>1.697985006099789</v>
      </c>
      <c r="F60" s="152">
        <v>1.6973</v>
      </c>
      <c r="G60" s="137">
        <v>0.82699999999999996</v>
      </c>
    </row>
    <row r="61" spans="1:7">
      <c r="A61" s="7"/>
      <c r="B61" s="136" t="s">
        <v>232</v>
      </c>
      <c r="C61" s="137">
        <v>0</v>
      </c>
      <c r="D61" s="137">
        <v>0</v>
      </c>
      <c r="E61" s="137">
        <v>0</v>
      </c>
      <c r="F61" s="137">
        <v>0</v>
      </c>
      <c r="G61" s="137">
        <v>0</v>
      </c>
    </row>
    <row r="62" spans="1:7">
      <c r="A62" s="12"/>
      <c r="B62" s="136" t="s">
        <v>228</v>
      </c>
      <c r="C62" s="137">
        <v>4.4000000000000004</v>
      </c>
      <c r="D62" s="137">
        <v>4.5836639190346853</v>
      </c>
      <c r="E62" s="137">
        <v>4.4551920310021318</v>
      </c>
      <c r="F62" s="137">
        <v>4.9630504373886497</v>
      </c>
      <c r="G62" s="137">
        <v>5.7477</v>
      </c>
    </row>
    <row r="63" spans="1:7" s="34" customFormat="1" ht="5.0999999999999996" customHeight="1">
      <c r="A63" s="41"/>
      <c r="B63" s="42"/>
      <c r="C63" s="76"/>
      <c r="D63" s="76"/>
      <c r="E63" s="76"/>
      <c r="F63" s="76"/>
      <c r="G63" s="76"/>
    </row>
    <row r="64" spans="1:7" s="78" customFormat="1">
      <c r="A64" s="77"/>
      <c r="B64" s="141" t="s">
        <v>233</v>
      </c>
      <c r="C64" s="140">
        <v>7.6371644461231796</v>
      </c>
      <c r="D64" s="140">
        <f>+D65+D66+D67+D68</f>
        <v>8.0980730330117687</v>
      </c>
      <c r="E64" s="140">
        <f>+E65+E66+E67+E68</f>
        <v>7.0815035080170885</v>
      </c>
      <c r="F64" s="140">
        <f>+F65+F66+F67+F68</f>
        <v>7.54283731590409</v>
      </c>
      <c r="G64" s="140">
        <f>+G65+G66+G67+G68</f>
        <v>7.1230000000000002</v>
      </c>
    </row>
    <row r="65" spans="1:9">
      <c r="A65" s="7"/>
      <c r="B65" s="136" t="s">
        <v>222</v>
      </c>
      <c r="C65" s="137">
        <v>4.5</v>
      </c>
      <c r="D65" s="137">
        <v>4.7231225004613329</v>
      </c>
      <c r="E65" s="137">
        <v>3.8354478401657128</v>
      </c>
      <c r="F65" s="137">
        <v>4.20456270973669</v>
      </c>
      <c r="G65" s="137">
        <v>3.6547000000000001</v>
      </c>
    </row>
    <row r="66" spans="1:9">
      <c r="A66" s="12"/>
      <c r="B66" s="136" t="s">
        <v>223</v>
      </c>
      <c r="C66" s="137">
        <v>2.4</v>
      </c>
      <c r="D66" s="137">
        <v>2.0970109589041095</v>
      </c>
      <c r="E66" s="137">
        <v>1.9155835616438355</v>
      </c>
      <c r="F66" s="137">
        <v>1.8871939890710401</v>
      </c>
      <c r="G66" s="137">
        <v>1.7862</v>
      </c>
    </row>
    <row r="67" spans="1:9">
      <c r="A67" s="12"/>
      <c r="B67" s="136" t="s">
        <v>232</v>
      </c>
      <c r="C67" s="137">
        <v>0</v>
      </c>
      <c r="D67" s="137">
        <v>0</v>
      </c>
      <c r="E67" s="137">
        <v>0</v>
      </c>
      <c r="F67" s="137">
        <v>0</v>
      </c>
      <c r="G67" s="137">
        <v>0</v>
      </c>
    </row>
    <row r="68" spans="1:9">
      <c r="A68" s="7"/>
      <c r="B68" s="136" t="s">
        <v>228</v>
      </c>
      <c r="C68" s="137">
        <v>0.8</v>
      </c>
      <c r="D68" s="137">
        <v>1.2779395736463266</v>
      </c>
      <c r="E68" s="137">
        <v>1.3304721062075398</v>
      </c>
      <c r="F68" s="137">
        <v>1.4510806170963599</v>
      </c>
      <c r="G68" s="137">
        <v>1.6820999999999999</v>
      </c>
    </row>
    <row r="69" spans="1:9" ht="5.0999999999999996" customHeight="1">
      <c r="A69" s="7"/>
      <c r="B69" s="7"/>
      <c r="C69" s="118"/>
      <c r="D69" s="118"/>
      <c r="E69" s="118"/>
      <c r="F69" s="118"/>
      <c r="G69" s="118"/>
    </row>
    <row r="70" spans="1:9">
      <c r="A70" s="12"/>
      <c r="B70" s="141" t="s">
        <v>234</v>
      </c>
      <c r="C70" s="83"/>
      <c r="D70" s="83"/>
      <c r="E70" s="140">
        <f>+E64+E56+E47</f>
        <v>99.134050512432111</v>
      </c>
      <c r="F70" s="140">
        <f>+F64+F56+F47</f>
        <v>104.47956922840544</v>
      </c>
      <c r="G70" s="140">
        <f>+G64+G56+G47</f>
        <v>98.828000000000003</v>
      </c>
      <c r="I70" s="157"/>
    </row>
    <row r="71" spans="1:9" ht="5.0999999999999996" customHeight="1">
      <c r="A71" s="7"/>
      <c r="B71" s="7"/>
      <c r="C71" s="118"/>
      <c r="D71" s="118"/>
      <c r="E71" s="118"/>
      <c r="F71" s="118"/>
      <c r="G71" s="118"/>
    </row>
    <row r="72" spans="1:9">
      <c r="A72" s="12"/>
      <c r="B72" s="156" t="s">
        <v>235</v>
      </c>
      <c r="C72" s="83"/>
      <c r="D72" s="83"/>
      <c r="E72" s="137">
        <v>4.8144041917808202</v>
      </c>
      <c r="F72" s="137">
        <v>5.7740848360655699</v>
      </c>
      <c r="G72" s="137">
        <v>6.2489999999999997</v>
      </c>
    </row>
    <row r="73" spans="1:9">
      <c r="A73" s="12"/>
      <c r="B73" s="156" t="s">
        <v>236</v>
      </c>
      <c r="C73" s="83"/>
      <c r="D73" s="83"/>
      <c r="E73" s="137">
        <v>0</v>
      </c>
      <c r="F73" s="152">
        <v>2.3007</v>
      </c>
      <c r="G73" s="137">
        <v>2.3698999999999999</v>
      </c>
    </row>
    <row r="74" spans="1:9" ht="30">
      <c r="A74" s="12"/>
      <c r="B74" s="141" t="s">
        <v>237</v>
      </c>
      <c r="C74" s="83"/>
      <c r="D74" s="83"/>
      <c r="E74" s="140">
        <v>4.8144041917808202</v>
      </c>
      <c r="F74" s="140">
        <f>SUM(F72:F73)</f>
        <v>8.0747848360655698</v>
      </c>
      <c r="G74" s="140">
        <f>SUM(G72:G73)</f>
        <v>8.6189</v>
      </c>
    </row>
    <row r="75" spans="1:9" ht="5.0999999999999996" customHeight="1">
      <c r="A75" s="7"/>
      <c r="B75" s="7"/>
      <c r="C75" s="118"/>
      <c r="D75" s="118"/>
      <c r="E75" s="118"/>
      <c r="F75" s="118"/>
      <c r="G75" s="118"/>
    </row>
    <row r="76" spans="1:9">
      <c r="A76" s="12"/>
      <c r="B76" s="141" t="s">
        <v>238</v>
      </c>
      <c r="C76" s="140">
        <v>103.7</v>
      </c>
      <c r="D76" s="140">
        <v>97.513707186545048</v>
      </c>
      <c r="E76" s="140">
        <f>E70+E74</f>
        <v>103.94845470421293</v>
      </c>
      <c r="F76" s="140">
        <f>F70+F74</f>
        <v>112.55435406447101</v>
      </c>
      <c r="G76" s="140">
        <f t="shared" ref="G76" si="0">G70+G74</f>
        <v>107.4469</v>
      </c>
      <c r="H76" s="158"/>
    </row>
    <row r="77" spans="1:9" s="25" customFormat="1">
      <c r="A77" s="29"/>
      <c r="B77" s="173" t="s">
        <v>239</v>
      </c>
      <c r="C77" s="121"/>
      <c r="D77" s="121"/>
    </row>
    <row r="78" spans="1:9" s="25" customFormat="1">
      <c r="A78" s="29"/>
      <c r="B78" s="173" t="s">
        <v>240</v>
      </c>
      <c r="C78" s="121"/>
      <c r="D78" s="121"/>
    </row>
    <row r="79" spans="1:9" ht="30">
      <c r="A79" s="12"/>
      <c r="B79" s="116" t="s">
        <v>241</v>
      </c>
      <c r="C79" s="116">
        <v>2013</v>
      </c>
      <c r="D79" s="145" t="s">
        <v>242</v>
      </c>
      <c r="E79" s="145" t="s">
        <v>243</v>
      </c>
      <c r="F79" s="64" t="s">
        <v>184</v>
      </c>
      <c r="G79" s="116">
        <v>2017</v>
      </c>
    </row>
    <row r="80" spans="1:9">
      <c r="A80" s="12"/>
      <c r="B80" s="136" t="s">
        <v>244</v>
      </c>
      <c r="C80" s="83"/>
      <c r="D80" s="83"/>
      <c r="E80" s="105">
        <v>7.5690248486639398</v>
      </c>
      <c r="F80" s="149">
        <v>6.3228999999999997</v>
      </c>
      <c r="G80" s="105">
        <v>6.7435999999999998</v>
      </c>
    </row>
    <row r="81" spans="1:7">
      <c r="A81" s="12"/>
      <c r="B81" s="136" t="s">
        <v>245</v>
      </c>
      <c r="C81" s="83"/>
      <c r="D81" s="83"/>
      <c r="E81" s="105">
        <v>2.40505117622445</v>
      </c>
      <c r="F81" s="149">
        <v>1.2969999999999999</v>
      </c>
      <c r="G81" s="105">
        <v>1.6567000000000001</v>
      </c>
    </row>
    <row r="82" spans="1:7">
      <c r="A82" s="12"/>
      <c r="B82" s="136" t="s">
        <v>246</v>
      </c>
      <c r="C82" s="105">
        <v>8.32</v>
      </c>
      <c r="D82" s="105">
        <v>7.8494235021186292</v>
      </c>
      <c r="E82" s="105">
        <v>7.3298295569760308</v>
      </c>
      <c r="F82" s="149">
        <v>5.7489999999999997</v>
      </c>
      <c r="G82" s="105">
        <v>6.1036999999999999</v>
      </c>
    </row>
    <row r="83" spans="1:7">
      <c r="A83" s="7"/>
      <c r="B83" s="44" t="s">
        <v>247</v>
      </c>
      <c r="C83" s="118"/>
      <c r="D83" s="118"/>
    </row>
    <row r="84" spans="1:7">
      <c r="A84" s="7"/>
      <c r="B84" s="37" t="s">
        <v>248</v>
      </c>
      <c r="C84" s="118"/>
      <c r="D84" s="118"/>
    </row>
    <row r="85" spans="1:7">
      <c r="A85" s="7"/>
      <c r="B85" s="37" t="s">
        <v>249</v>
      </c>
      <c r="C85" s="118"/>
      <c r="D85" s="118"/>
    </row>
    <row r="86" spans="1:7" ht="30">
      <c r="A86" s="12"/>
      <c r="B86" s="116" t="s">
        <v>250</v>
      </c>
      <c r="C86" s="116">
        <v>2013</v>
      </c>
      <c r="D86" s="145" t="s">
        <v>242</v>
      </c>
      <c r="E86" s="145" t="s">
        <v>251</v>
      </c>
      <c r="F86" s="116">
        <v>2016</v>
      </c>
      <c r="G86" s="116">
        <v>2017</v>
      </c>
    </row>
    <row r="87" spans="1:7">
      <c r="A87" s="7"/>
      <c r="B87" s="136" t="s">
        <v>252</v>
      </c>
      <c r="C87" s="105">
        <v>87.1</v>
      </c>
      <c r="D87" s="105">
        <v>82.175232032966818</v>
      </c>
      <c r="E87" s="105">
        <v>46.781749245964001</v>
      </c>
      <c r="F87" s="105">
        <v>38.972115785558202</v>
      </c>
      <c r="G87" s="105">
        <v>48.836500000000001</v>
      </c>
    </row>
    <row r="88" spans="1:7">
      <c r="A88" s="7"/>
      <c r="B88" s="136" t="s">
        <v>253</v>
      </c>
      <c r="C88" s="105">
        <v>52.200339019116591</v>
      </c>
      <c r="D88" s="105">
        <v>46.762629569697566</v>
      </c>
      <c r="E88" s="105">
        <v>35.890079173077098</v>
      </c>
      <c r="F88" s="105">
        <v>27.688098926486301</v>
      </c>
      <c r="G88" s="105">
        <v>30.491199999999999</v>
      </c>
    </row>
    <row r="89" spans="1:7">
      <c r="A89" s="12"/>
      <c r="B89" s="141" t="s">
        <v>254</v>
      </c>
      <c r="C89" s="105">
        <v>69.17</v>
      </c>
      <c r="D89" s="105">
        <v>62.234157543673277</v>
      </c>
      <c r="E89" s="105">
        <v>40.939691851672002</v>
      </c>
      <c r="F89" s="105">
        <v>33.209652470253197</v>
      </c>
      <c r="G89" s="105">
        <v>39.1342</v>
      </c>
    </row>
    <row r="90" spans="1:7">
      <c r="B90" s="166" t="s">
        <v>239</v>
      </c>
    </row>
  </sheetData>
  <mergeCells count="1">
    <mergeCell ref="B35:E35"/>
  </mergeCells>
  <pageMargins left="0.28999999999999998" right="0.24" top="0.41" bottom="0.74803149606299213" header="0.31" footer="0.31496062992125984"/>
  <pageSetup paperSize="9" scale="7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6">
    <tabColor theme="5" tint="-0.249977111117893"/>
    <pageSetUpPr fitToPage="1"/>
  </sheetPr>
  <dimension ref="B2:G159"/>
  <sheetViews>
    <sheetView showGridLines="0" zoomScaleNormal="100" workbookViewId="0">
      <selection activeCell="G155" sqref="G155"/>
    </sheetView>
  </sheetViews>
  <sheetFormatPr defaultRowHeight="15"/>
  <cols>
    <col min="1" max="1" width="2.7109375" style="22" customWidth="1"/>
    <col min="2" max="2" width="48.28515625" style="22" customWidth="1"/>
    <col min="3" max="7" width="12.7109375" style="22" customWidth="1"/>
    <col min="8" max="16384" width="9.140625" style="22"/>
  </cols>
  <sheetData>
    <row r="2" spans="2:7">
      <c r="B2" s="123" t="s">
        <v>255</v>
      </c>
      <c r="C2" s="124"/>
      <c r="D2" s="124"/>
      <c r="E2" s="124"/>
      <c r="F2" s="124"/>
      <c r="G2" s="124"/>
    </row>
    <row r="3" spans="2:7" s="34" customFormat="1">
      <c r="B3" s="120"/>
      <c r="C3" s="127"/>
      <c r="D3" s="127"/>
      <c r="E3" s="127"/>
      <c r="F3" s="127"/>
      <c r="G3" s="127"/>
    </row>
    <row r="4" spans="2:7">
      <c r="B4" s="126" t="s">
        <v>256</v>
      </c>
      <c r="C4" s="115"/>
      <c r="D4" s="115"/>
      <c r="E4" s="115"/>
      <c r="F4" s="115"/>
      <c r="G4" s="115"/>
    </row>
    <row r="5" spans="2:7">
      <c r="B5" s="125" t="s">
        <v>257</v>
      </c>
      <c r="C5" s="116">
        <v>2013</v>
      </c>
      <c r="D5" s="116">
        <v>2014</v>
      </c>
      <c r="E5" s="116">
        <v>2015</v>
      </c>
      <c r="F5" s="116">
        <v>2016</v>
      </c>
      <c r="G5" s="116">
        <v>2017</v>
      </c>
    </row>
    <row r="6" spans="2:7">
      <c r="B6" s="136" t="s">
        <v>258</v>
      </c>
      <c r="C6" s="137">
        <v>1015</v>
      </c>
      <c r="D6" s="137">
        <v>933.26624599999991</v>
      </c>
      <c r="E6" s="137">
        <f>'[2]R&amp;M Processing+Production'!$AX$9</f>
        <v>1116.178242</v>
      </c>
      <c r="F6" s="137">
        <v>1253.5178189999999</v>
      </c>
      <c r="G6" s="137">
        <v>1211.708298</v>
      </c>
    </row>
    <row r="7" spans="2:7">
      <c r="B7" s="136" t="s">
        <v>259</v>
      </c>
      <c r="C7" s="137">
        <v>15863</v>
      </c>
      <c r="D7" s="137">
        <v>13197.987972000001</v>
      </c>
      <c r="E7" s="137">
        <f>'[2]R&amp;M Processing+Production'!$AX$10</f>
        <v>14045.685966999998</v>
      </c>
      <c r="F7" s="137">
        <v>14194.051355</v>
      </c>
      <c r="G7" s="137">
        <v>14244.909067999999</v>
      </c>
    </row>
    <row r="8" spans="2:7">
      <c r="B8" s="136" t="s">
        <v>260</v>
      </c>
      <c r="C8" s="137">
        <v>228</v>
      </c>
      <c r="D8" s="137">
        <v>217.60157500000003</v>
      </c>
      <c r="E8" s="137">
        <f>'[2]R&amp;M Processing+Production'!$AX$11</f>
        <v>187.66884999999999</v>
      </c>
      <c r="F8" s="137">
        <v>188.07089199999999</v>
      </c>
      <c r="G8" s="137">
        <v>180.78739200000001</v>
      </c>
    </row>
    <row r="9" spans="2:7">
      <c r="B9" s="136" t="s">
        <v>261</v>
      </c>
      <c r="C9" s="137">
        <v>3402</v>
      </c>
      <c r="D9" s="137">
        <v>3192.3049607201865</v>
      </c>
      <c r="E9" s="137">
        <f>'[2]R&amp;M Processing+Production'!$AX$12</f>
        <v>3689.7581790644917</v>
      </c>
      <c r="F9" s="137">
        <v>3593.4117393996939</v>
      </c>
      <c r="G9" s="137">
        <v>3905.0047720760126</v>
      </c>
    </row>
    <row r="10" spans="2:7">
      <c r="B10" s="142" t="s">
        <v>262</v>
      </c>
      <c r="C10" s="140">
        <v>20507</v>
      </c>
      <c r="D10" s="140">
        <v>17541.160753720185</v>
      </c>
      <c r="E10" s="140">
        <f>'[2]R&amp;M Processing+Production'!$AX$19</f>
        <v>19039.291238064492</v>
      </c>
      <c r="F10" s="140">
        <v>19229.051805399693</v>
      </c>
      <c r="G10" s="140">
        <f>SUM(G6:G9)</f>
        <v>19542.409530076013</v>
      </c>
    </row>
    <row r="11" spans="2:7">
      <c r="B11" s="125" t="s">
        <v>263</v>
      </c>
      <c r="C11" s="125"/>
      <c r="D11" s="125"/>
      <c r="E11" s="125"/>
      <c r="F11" s="125"/>
      <c r="G11" s="125"/>
    </row>
    <row r="12" spans="2:7">
      <c r="B12" s="136" t="s">
        <v>264</v>
      </c>
      <c r="C12" s="137">
        <v>521</v>
      </c>
      <c r="D12" s="137">
        <v>444.12555000000003</v>
      </c>
      <c r="E12" s="137">
        <f>'[2]R&amp;M Processing+Production'!$AX$22</f>
        <v>411.42055800000003</v>
      </c>
      <c r="F12" s="137">
        <v>483.82628753200004</v>
      </c>
      <c r="G12" s="137">
        <v>532.00972080179997</v>
      </c>
    </row>
    <row r="13" spans="2:7">
      <c r="B13" s="136" t="s">
        <v>265</v>
      </c>
      <c r="C13" s="137">
        <v>1462</v>
      </c>
      <c r="D13" s="137">
        <v>1329.3619910000002</v>
      </c>
      <c r="E13" s="137">
        <f>'[2]R&amp;M Processing+Production'!$AX$27</f>
        <v>1366.555875</v>
      </c>
      <c r="F13" s="137">
        <v>1460.1212917</v>
      </c>
      <c r="G13" s="137">
        <v>1498.8347045400003</v>
      </c>
    </row>
    <row r="14" spans="2:7">
      <c r="B14" s="136" t="s">
        <v>266</v>
      </c>
      <c r="C14" s="137">
        <v>3940</v>
      </c>
      <c r="D14" s="137">
        <v>3256.8511638609243</v>
      </c>
      <c r="E14" s="137">
        <f>'[2]R&amp;M Processing+Production'!$AX$23</f>
        <v>3667.8282039999995</v>
      </c>
      <c r="F14" s="137">
        <v>3640.9205066722502</v>
      </c>
      <c r="G14" s="137">
        <v>3672.6804277900001</v>
      </c>
    </row>
    <row r="15" spans="2:7">
      <c r="B15" s="136" t="s">
        <v>267</v>
      </c>
      <c r="C15" s="137">
        <v>9012</v>
      </c>
      <c r="D15" s="137">
        <v>7640.839051576475</v>
      </c>
      <c r="E15" s="137">
        <f>'[2]R&amp;M Processing+Production'!$AX$24+'[2]R&amp;M Processing+Production'!$AX$25</f>
        <v>8695.2071485999986</v>
      </c>
      <c r="F15" s="137">
        <v>8339.9936762761845</v>
      </c>
      <c r="G15" s="137">
        <v>8908.6337381960693</v>
      </c>
    </row>
    <row r="16" spans="2:7">
      <c r="B16" s="136" t="s">
        <v>268</v>
      </c>
      <c r="C16" s="137">
        <v>414</v>
      </c>
      <c r="D16" s="137">
        <v>369.95163925699984</v>
      </c>
      <c r="E16" s="137">
        <f>'[2]R&amp;M Processing+Production'!$AX$26</f>
        <v>393.11862000000002</v>
      </c>
      <c r="F16" s="137">
        <v>398.43243607199997</v>
      </c>
      <c r="G16" s="137">
        <v>442.89704536900007</v>
      </c>
    </row>
    <row r="17" spans="2:7">
      <c r="B17" s="136" t="s">
        <v>269</v>
      </c>
      <c r="C17" s="137">
        <v>827</v>
      </c>
      <c r="D17" s="137">
        <v>721.08385001199997</v>
      </c>
      <c r="E17" s="137">
        <f>'[2]R&amp;M Processing+Production'!$AX$28</f>
        <v>657.239192</v>
      </c>
      <c r="F17" s="137">
        <v>745.96767899999998</v>
      </c>
      <c r="G17" s="137">
        <v>770.08042499999999</v>
      </c>
    </row>
    <row r="18" spans="2:7">
      <c r="B18" s="136" t="s">
        <v>270</v>
      </c>
      <c r="C18" s="137">
        <v>1031</v>
      </c>
      <c r="D18" s="137">
        <v>489.58933099999996</v>
      </c>
      <c r="E18" s="137">
        <f>'[2]R&amp;M Processing+Production'!$AX$29</f>
        <v>474.98338000000001</v>
      </c>
      <c r="F18" s="137">
        <v>505.76058399999999</v>
      </c>
      <c r="G18" s="137">
        <v>444.15907000000004</v>
      </c>
    </row>
    <row r="19" spans="2:7">
      <c r="B19" s="136" t="s">
        <v>271</v>
      </c>
      <c r="C19" s="137">
        <v>1334</v>
      </c>
      <c r="D19" s="137">
        <v>1507.279215134</v>
      </c>
      <c r="E19" s="137">
        <f>'[2]R&amp;M Processing+Production'!$AX$30+'[2]R&amp;M Processing+Production'!$AX$31</f>
        <v>1467.2416140762941</v>
      </c>
      <c r="F19" s="137">
        <v>1860.6818773009995</v>
      </c>
      <c r="G19" s="137">
        <v>1492.0454734779989</v>
      </c>
    </row>
    <row r="20" spans="2:7">
      <c r="B20" s="141" t="s">
        <v>272</v>
      </c>
      <c r="C20" s="140">
        <v>18540</v>
      </c>
      <c r="D20" s="140">
        <v>15759.081791840399</v>
      </c>
      <c r="E20" s="140">
        <f>'[2]R&amp;M Processing+Production'!$AX$32</f>
        <v>17133.594591676294</v>
      </c>
      <c r="F20" s="140">
        <v>17435.704338553434</v>
      </c>
      <c r="G20" s="140">
        <f>SUM(G12:G19)</f>
        <v>17761.340605174868</v>
      </c>
    </row>
    <row r="21" spans="2:7">
      <c r="B21" s="136" t="s">
        <v>273</v>
      </c>
      <c r="C21" s="137">
        <v>119</v>
      </c>
      <c r="D21" s="137">
        <v>104.85142000000008</v>
      </c>
      <c r="E21" s="137">
        <f>'[2]R&amp;M Processing+Production'!$AX$33</f>
        <v>103.36808860099907</v>
      </c>
      <c r="F21" s="137">
        <v>107.62811726995102</v>
      </c>
      <c r="G21" s="137">
        <v>112.05567206283193</v>
      </c>
    </row>
    <row r="22" spans="2:7">
      <c r="B22" s="136" t="s">
        <v>274</v>
      </c>
      <c r="C22" s="137">
        <v>1848</v>
      </c>
      <c r="D22" s="137">
        <v>1677.7282369381185</v>
      </c>
      <c r="E22" s="137">
        <f>'[2]R&amp;M Processing+Production'!$AX$34</f>
        <v>1800.7781190000001</v>
      </c>
      <c r="F22" s="137">
        <v>1685.6412140000002</v>
      </c>
      <c r="G22" s="137">
        <v>1669.2393589999999</v>
      </c>
    </row>
    <row r="23" spans="2:7">
      <c r="B23" s="141" t="s">
        <v>275</v>
      </c>
      <c r="C23" s="140">
        <v>20507</v>
      </c>
      <c r="D23" s="140">
        <v>17541.455715224827</v>
      </c>
      <c r="E23" s="140">
        <f>'[2]R&amp;M Processing+Production'!$AX$35</f>
        <v>19038.194069796002</v>
      </c>
      <c r="F23" s="140">
        <v>19229</v>
      </c>
      <c r="G23" s="140">
        <f>SUM(G20:G22)</f>
        <v>19542.635636237697</v>
      </c>
    </row>
    <row r="24" spans="2:7" s="25" customFormat="1" ht="26.25">
      <c r="B24" s="179" t="s">
        <v>276</v>
      </c>
      <c r="C24" s="129"/>
      <c r="D24" s="129"/>
      <c r="E24" s="129"/>
      <c r="F24" s="129"/>
      <c r="G24" s="129"/>
    </row>
    <row r="25" spans="2:7" s="25" customFormat="1">
      <c r="B25" s="179" t="s">
        <v>277</v>
      </c>
      <c r="C25" s="129"/>
      <c r="D25" s="129"/>
      <c r="E25" s="129"/>
      <c r="F25" s="129"/>
      <c r="G25" s="129"/>
    </row>
    <row r="26" spans="2:7" s="25" customFormat="1">
      <c r="B26" s="179"/>
      <c r="C26" s="129"/>
      <c r="D26" s="129"/>
      <c r="E26" s="129"/>
      <c r="F26" s="129"/>
      <c r="G26" s="129"/>
    </row>
    <row r="27" spans="2:7">
      <c r="B27" s="125" t="s">
        <v>278</v>
      </c>
      <c r="C27" s="116">
        <v>2013</v>
      </c>
      <c r="D27" s="116">
        <v>2014</v>
      </c>
      <c r="E27" s="116">
        <v>2015</v>
      </c>
      <c r="F27" s="116">
        <v>2016</v>
      </c>
      <c r="G27" s="116">
        <v>2017</v>
      </c>
    </row>
    <row r="28" spans="2:7">
      <c r="B28" s="136" t="s">
        <v>258</v>
      </c>
      <c r="C28" s="137">
        <v>579</v>
      </c>
      <c r="D28" s="137">
        <v>538.9</v>
      </c>
      <c r="E28" s="137">
        <f>'[2]R&amp;M Processing+Production'!$AX127</f>
        <v>563.20000000000005</v>
      </c>
      <c r="F28" s="137">
        <v>654.5</v>
      </c>
      <c r="G28" s="137">
        <v>624.70000000000005</v>
      </c>
    </row>
    <row r="29" spans="2:7">
      <c r="B29" s="136" t="s">
        <v>259</v>
      </c>
      <c r="C29" s="137">
        <v>5377</v>
      </c>
      <c r="D29" s="137">
        <v>5967.8</v>
      </c>
      <c r="E29" s="137">
        <f>'[2]R&amp;M Processing+Production'!$AX128</f>
        <v>5903.3</v>
      </c>
      <c r="F29" s="137">
        <v>5926.3</v>
      </c>
      <c r="G29" s="137">
        <v>5884.2999999999993</v>
      </c>
    </row>
    <row r="30" spans="2:7">
      <c r="B30" s="136" t="s">
        <v>260</v>
      </c>
      <c r="C30" s="137">
        <v>128</v>
      </c>
      <c r="D30" s="137">
        <v>113.2</v>
      </c>
      <c r="E30" s="137">
        <f>'[2]R&amp;M Processing+Production'!$AX129</f>
        <v>100.4</v>
      </c>
      <c r="F30" s="137">
        <v>102.1</v>
      </c>
      <c r="G30" s="137">
        <v>98.9</v>
      </c>
    </row>
    <row r="31" spans="2:7">
      <c r="B31" s="136" t="s">
        <v>261</v>
      </c>
      <c r="C31" s="137">
        <v>2022</v>
      </c>
      <c r="D31" s="137">
        <v>1792.9</v>
      </c>
      <c r="E31" s="137">
        <f>'[2]R&amp;M Processing+Production'!$AX130</f>
        <v>1358.6</v>
      </c>
      <c r="F31" s="137">
        <v>1298.5</v>
      </c>
      <c r="G31" s="137">
        <v>1684.7</v>
      </c>
    </row>
    <row r="32" spans="2:7">
      <c r="B32" s="142" t="s">
        <v>262</v>
      </c>
      <c r="C32" s="140">
        <v>8107</v>
      </c>
      <c r="D32" s="140">
        <v>8412.8000000000011</v>
      </c>
      <c r="E32" s="140">
        <f>'[2]R&amp;M Processing+Production'!$AX$137</f>
        <v>7925.5</v>
      </c>
      <c r="F32" s="140">
        <v>7981.4000000000005</v>
      </c>
      <c r="G32" s="140">
        <f>SUM(G28:G31)</f>
        <v>8292.5999999999985</v>
      </c>
    </row>
    <row r="33" spans="2:7">
      <c r="B33" s="125" t="s">
        <v>279</v>
      </c>
      <c r="C33" s="125"/>
      <c r="D33" s="125"/>
      <c r="E33" s="125"/>
      <c r="F33" s="125"/>
      <c r="G33" s="125"/>
    </row>
    <row r="34" spans="2:7">
      <c r="B34" s="136" t="s">
        <v>280</v>
      </c>
      <c r="C34" s="137">
        <v>62.266514999999984</v>
      </c>
      <c r="D34" s="137">
        <v>80.175000000000011</v>
      </c>
      <c r="E34" s="137">
        <f>'[2]R&amp;M Processing+Production'!$AX$140</f>
        <v>87.43</v>
      </c>
      <c r="F34" s="137">
        <v>87.289000000000001</v>
      </c>
      <c r="G34" s="137">
        <v>92.453999999999994</v>
      </c>
    </row>
    <row r="35" spans="2:7">
      <c r="B35" s="136" t="s">
        <v>265</v>
      </c>
      <c r="C35" s="137">
        <v>893.47697299999993</v>
      </c>
      <c r="D35" s="137">
        <v>903.12800000000004</v>
      </c>
      <c r="E35" s="137">
        <f>'[2]R&amp;M Processing+Production'!$AX$145</f>
        <v>907.12300000000005</v>
      </c>
      <c r="F35" s="137">
        <v>987.48199999999997</v>
      </c>
      <c r="G35" s="137">
        <v>940.11800000000005</v>
      </c>
    </row>
    <row r="36" spans="2:7">
      <c r="B36" s="136" t="s">
        <v>266</v>
      </c>
      <c r="C36" s="137">
        <v>1106.9928580000001</v>
      </c>
      <c r="D36" s="137">
        <v>1132.6189999999999</v>
      </c>
      <c r="E36" s="137">
        <f>'[2]R&amp;M Processing+Production'!$AX$141</f>
        <v>1186.0529999999999</v>
      </c>
      <c r="F36" s="137">
        <v>1108.5790000000002</v>
      </c>
      <c r="G36" s="137">
        <v>1048.009</v>
      </c>
    </row>
    <row r="37" spans="2:7">
      <c r="B37" s="136" t="s">
        <v>267</v>
      </c>
      <c r="C37" s="137">
        <v>3588.708631</v>
      </c>
      <c r="D37" s="137">
        <v>3663.5630000000001</v>
      </c>
      <c r="E37" s="137">
        <f>'[2]R&amp;M Processing+Production'!$AX$142+'[2]R&amp;M Processing+Production'!$AX$143</f>
        <v>3106.1790000000001</v>
      </c>
      <c r="F37" s="137">
        <v>3060.0069999999996</v>
      </c>
      <c r="G37" s="137">
        <v>3547.0400000000004</v>
      </c>
    </row>
    <row r="38" spans="2:7">
      <c r="B38" s="136" t="s">
        <v>268</v>
      </c>
      <c r="C38" s="137">
        <v>179.60020299999999</v>
      </c>
      <c r="D38" s="137">
        <v>184.56699999999998</v>
      </c>
      <c r="E38" s="137">
        <f>'[2]R&amp;M Processing+Production'!$AX$144</f>
        <v>190.87199999999999</v>
      </c>
      <c r="F38" s="137">
        <v>193.14</v>
      </c>
      <c r="G38" s="137">
        <v>235.18199999999999</v>
      </c>
    </row>
    <row r="39" spans="2:7">
      <c r="B39" s="136" t="s">
        <v>269</v>
      </c>
      <c r="C39" s="137">
        <v>114.82277300000001</v>
      </c>
      <c r="D39" s="137">
        <v>11.416</v>
      </c>
      <c r="E39" s="137">
        <f>'[2]R&amp;M Processing+Production'!$AX$146</f>
        <v>13.125999999999998</v>
      </c>
      <c r="F39" s="137">
        <v>5.7069999999999999</v>
      </c>
      <c r="G39" s="137">
        <v>0.89700000000000069</v>
      </c>
    </row>
    <row r="40" spans="2:7">
      <c r="B40" s="136" t="s">
        <v>270</v>
      </c>
      <c r="C40" s="137">
        <v>400.69173000000001</v>
      </c>
      <c r="D40" s="137">
        <v>470.24199999999996</v>
      </c>
      <c r="E40" s="137">
        <f>'[2]R&amp;M Processing+Production'!$AX$147</f>
        <v>489.43299999999999</v>
      </c>
      <c r="F40" s="137">
        <v>526.54999999999995</v>
      </c>
      <c r="G40" s="137">
        <v>436.78200000000004</v>
      </c>
    </row>
    <row r="41" spans="2:7">
      <c r="B41" s="136" t="s">
        <v>271</v>
      </c>
      <c r="C41" s="137">
        <v>1103.0461300000002</v>
      </c>
      <c r="D41" s="137">
        <v>1289.6390000000001</v>
      </c>
      <c r="E41" s="137">
        <f>'[2]R&amp;M Processing+Production'!$AX$148+'[2]R&amp;M Processing+Production'!$AX$149</f>
        <v>1256.375</v>
      </c>
      <c r="F41" s="137">
        <v>1299.645</v>
      </c>
      <c r="G41" s="137">
        <v>1274.9009999999998</v>
      </c>
    </row>
    <row r="42" spans="2:7">
      <c r="B42" s="141" t="s">
        <v>272</v>
      </c>
      <c r="C42" s="140">
        <v>7449.6058130000001</v>
      </c>
      <c r="D42" s="140">
        <v>7735.3490000000002</v>
      </c>
      <c r="E42" s="140">
        <f>'[2]R&amp;M Processing+Production'!$AX$150</f>
        <v>7236.5910000000003</v>
      </c>
      <c r="F42" s="140">
        <v>7268.3989999999985</v>
      </c>
      <c r="G42" s="140">
        <f>SUM(G34:G41)</f>
        <v>7575.3830000000007</v>
      </c>
    </row>
    <row r="43" spans="2:7">
      <c r="B43" s="136" t="s">
        <v>273</v>
      </c>
      <c r="C43" s="137">
        <v>42.899999999999991</v>
      </c>
      <c r="D43" s="137">
        <v>39.299999999999997</v>
      </c>
      <c r="E43" s="137">
        <f>'[2]R&amp;M Processing+Production'!$AX$151</f>
        <v>46.6</v>
      </c>
      <c r="F43" s="137">
        <v>36.299999999999997</v>
      </c>
      <c r="G43" s="137">
        <v>40.700000000000003</v>
      </c>
    </row>
    <row r="44" spans="2:7">
      <c r="B44" s="136" t="s">
        <v>274</v>
      </c>
      <c r="C44" s="137">
        <v>614.79999999999995</v>
      </c>
      <c r="D44" s="137">
        <v>638</v>
      </c>
      <c r="E44" s="137">
        <f>'[2]R&amp;M Processing+Production'!$AX$152</f>
        <v>642.29999999999995</v>
      </c>
      <c r="F44" s="137">
        <v>675.9</v>
      </c>
      <c r="G44" s="137">
        <v>676.5</v>
      </c>
    </row>
    <row r="45" spans="2:7">
      <c r="B45" s="141" t="s">
        <v>275</v>
      </c>
      <c r="C45" s="140">
        <v>8107.3058130000009</v>
      </c>
      <c r="D45" s="140">
        <v>8412.6489999999994</v>
      </c>
      <c r="E45" s="140">
        <f>'[2]R&amp;M Processing+Production'!$AX$153</f>
        <v>7925.491</v>
      </c>
      <c r="F45" s="140">
        <v>7980.5989999999993</v>
      </c>
      <c r="G45" s="140">
        <f>SUM(G42:G44)</f>
        <v>8292.5830000000005</v>
      </c>
    </row>
    <row r="46" spans="2:7">
      <c r="B46" s="119"/>
      <c r="C46" s="118"/>
      <c r="D46" s="118"/>
      <c r="E46" s="118"/>
      <c r="F46" s="118"/>
      <c r="G46" s="118"/>
    </row>
    <row r="47" spans="2:7">
      <c r="B47" s="125" t="s">
        <v>281</v>
      </c>
      <c r="C47" s="116">
        <v>2013</v>
      </c>
      <c r="D47" s="116">
        <v>2014</v>
      </c>
      <c r="E47" s="116">
        <v>2015</v>
      </c>
      <c r="F47" s="116">
        <v>2016</v>
      </c>
      <c r="G47" s="116">
        <v>2017</v>
      </c>
    </row>
    <row r="48" spans="2:7">
      <c r="B48" s="136" t="s">
        <v>259</v>
      </c>
      <c r="C48" s="137">
        <v>5785</v>
      </c>
      <c r="D48" s="137">
        <v>5226.7610000000004</v>
      </c>
      <c r="E48" s="137">
        <f>'[2]R&amp;M Processing+Production'!$AX$184</f>
        <v>5930.2749999999996</v>
      </c>
      <c r="F48" s="137">
        <v>5738.0175199999994</v>
      </c>
      <c r="G48" s="137">
        <v>5557.2119999999995</v>
      </c>
    </row>
    <row r="49" spans="2:7">
      <c r="B49" s="136" t="s">
        <v>260</v>
      </c>
      <c r="C49" s="137">
        <v>3</v>
      </c>
      <c r="D49" s="137">
        <v>2.6178999999999997</v>
      </c>
      <c r="E49" s="137">
        <f>'[2]R&amp;M Processing+Production'!$AX$185</f>
        <v>2.3005500000000003</v>
      </c>
      <c r="F49" s="137">
        <v>2.1617000000000002</v>
      </c>
      <c r="G49" s="137">
        <v>2.312068</v>
      </c>
    </row>
    <row r="50" spans="2:7">
      <c r="B50" s="136" t="s">
        <v>261</v>
      </c>
      <c r="C50" s="137">
        <v>1039</v>
      </c>
      <c r="D50" s="137">
        <v>916.91583661118591</v>
      </c>
      <c r="E50" s="137">
        <f>'[2]R&amp;M Processing+Production'!$AX$186</f>
        <v>972.14267672451444</v>
      </c>
      <c r="F50" s="137">
        <v>1020.306388421646</v>
      </c>
      <c r="G50" s="137">
        <v>1151.7432926031795</v>
      </c>
    </row>
    <row r="51" spans="2:7">
      <c r="B51" s="141" t="s">
        <v>262</v>
      </c>
      <c r="C51" s="140">
        <v>6828</v>
      </c>
      <c r="D51" s="140">
        <v>6146.2947366111857</v>
      </c>
      <c r="E51" s="140">
        <f>'[2]R&amp;M Processing+Production'!$AX$193</f>
        <v>6904.7182267245144</v>
      </c>
      <c r="F51" s="140">
        <v>6760.4856084216462</v>
      </c>
      <c r="G51" s="140">
        <f>SUM(G47:G50)</f>
        <v>8728.2673606031785</v>
      </c>
    </row>
    <row r="52" spans="2:7">
      <c r="B52" s="125" t="s">
        <v>282</v>
      </c>
      <c r="C52" s="144"/>
      <c r="D52" s="144"/>
      <c r="E52" s="144"/>
      <c r="F52" s="144"/>
      <c r="G52" s="144"/>
    </row>
    <row r="53" spans="2:7">
      <c r="B53" s="136" t="s">
        <v>280</v>
      </c>
      <c r="C53" s="137">
        <v>188.40186699999998</v>
      </c>
      <c r="D53" s="137">
        <v>173.7800103208701</v>
      </c>
      <c r="E53" s="137">
        <f>'[2]R&amp;M Processing+Production'!$AX$196</f>
        <v>114.606391</v>
      </c>
      <c r="F53" s="137">
        <v>190.48662953200002</v>
      </c>
      <c r="G53" s="137">
        <v>206.8115388018</v>
      </c>
    </row>
    <row r="54" spans="2:7">
      <c r="B54" s="136" t="s">
        <v>265</v>
      </c>
      <c r="C54" s="137">
        <v>468.32948499999998</v>
      </c>
      <c r="D54" s="137">
        <v>396.32453200000009</v>
      </c>
      <c r="E54" s="137">
        <f>'[2]R&amp;M Processing+Production'!$AX$201</f>
        <v>423.64855200000005</v>
      </c>
      <c r="F54" s="137">
        <v>408.45417970000005</v>
      </c>
      <c r="G54" s="137">
        <v>507.20824554000006</v>
      </c>
    </row>
    <row r="55" spans="2:7">
      <c r="B55" s="136" t="s">
        <v>266</v>
      </c>
      <c r="C55" s="137">
        <v>1441.843116</v>
      </c>
      <c r="D55" s="137">
        <v>1270.3777168609245</v>
      </c>
      <c r="E55" s="137">
        <f>'[2]R&amp;M Processing+Production'!$AX$197</f>
        <v>1485.5766189999999</v>
      </c>
      <c r="F55" s="137">
        <v>1519.7884456722502</v>
      </c>
      <c r="G55" s="137">
        <v>1462.8024441300001</v>
      </c>
    </row>
    <row r="56" spans="2:7">
      <c r="B56" s="136" t="s">
        <v>267</v>
      </c>
      <c r="C56" s="137">
        <v>3044.1843129999997</v>
      </c>
      <c r="D56" s="137">
        <v>2742.9809535764748</v>
      </c>
      <c r="E56" s="137">
        <f>'[2]R&amp;M Processing+Production'!$AX$198+'[2]R&amp;M Processing+Production'!$AX$199</f>
        <v>3397.5268700000001</v>
      </c>
      <c r="F56" s="137">
        <v>2976.2352982761849</v>
      </c>
      <c r="G56" s="137">
        <v>3017.1473491610705</v>
      </c>
    </row>
    <row r="57" spans="2:7">
      <c r="B57" s="136" t="s">
        <v>268</v>
      </c>
      <c r="C57" s="137">
        <v>114.957593</v>
      </c>
      <c r="D57" s="137">
        <v>78.820781256999993</v>
      </c>
      <c r="E57" s="137">
        <f>'[2]R&amp;M Processing+Production'!$AX$200</f>
        <v>99.780193999999995</v>
      </c>
      <c r="F57" s="137">
        <v>92.876815071999999</v>
      </c>
      <c r="G57" s="137">
        <v>74.695497369000023</v>
      </c>
    </row>
    <row r="58" spans="2:7">
      <c r="B58" s="136" t="s">
        <v>269</v>
      </c>
      <c r="C58" s="137">
        <v>457.76473999999996</v>
      </c>
      <c r="D58" s="137">
        <v>347.71316597099997</v>
      </c>
      <c r="E58" s="137">
        <f>'[2]R&amp;M Processing+Production'!$AX$202</f>
        <v>325.95289599999995</v>
      </c>
      <c r="F58" s="137">
        <v>322.75834100000009</v>
      </c>
      <c r="G58" s="137">
        <v>322.62794099999996</v>
      </c>
    </row>
    <row r="59" spans="2:7">
      <c r="B59" s="136" t="s">
        <v>270</v>
      </c>
      <c r="C59" s="137">
        <v>0.10199999999999999</v>
      </c>
      <c r="D59" s="137">
        <v>0</v>
      </c>
      <c r="E59" s="137">
        <f>'[2]R&amp;M Processing+Production'!$AX$203</f>
        <v>0</v>
      </c>
      <c r="F59" s="137">
        <v>0</v>
      </c>
      <c r="G59" s="137">
        <v>0</v>
      </c>
    </row>
    <row r="60" spans="2:7">
      <c r="B60" s="136" t="s">
        <v>271</v>
      </c>
      <c r="C60" s="137">
        <v>487.21587500000004</v>
      </c>
      <c r="D60" s="137">
        <v>576.74685271700002</v>
      </c>
      <c r="E60" s="137">
        <f>'[2]R&amp;M Processing+Production'!$AX$204+'[2]R&amp;M Processing+Production'!$AX$205</f>
        <v>422.7808542802947</v>
      </c>
      <c r="F60" s="137">
        <v>641.06333750099964</v>
      </c>
      <c r="G60" s="137">
        <v>515.04272491899883</v>
      </c>
    </row>
    <row r="61" spans="2:7">
      <c r="B61" s="141" t="s">
        <v>272</v>
      </c>
      <c r="C61" s="140">
        <v>6202.7989889999999</v>
      </c>
      <c r="D61" s="140">
        <v>5586.7440127032687</v>
      </c>
      <c r="E61" s="140">
        <f>'[2]R&amp;M Processing+Production'!$AX$206</f>
        <v>6269.8723762802947</v>
      </c>
      <c r="F61" s="140">
        <v>6151.6630467534351</v>
      </c>
      <c r="G61" s="140">
        <f>SUM(G53:G60)</f>
        <v>6106.3357409208693</v>
      </c>
    </row>
    <row r="62" spans="2:7">
      <c r="B62" s="136" t="s">
        <v>273</v>
      </c>
      <c r="C62" s="137">
        <v>43.599847999999994</v>
      </c>
      <c r="D62" s="137">
        <v>33.553928000000084</v>
      </c>
      <c r="E62" s="137">
        <f>'[2]R&amp;M Processing+Production'!$AX$207</f>
        <v>27.884849999999044</v>
      </c>
      <c r="F62" s="137">
        <v>26.148979999999746</v>
      </c>
      <c r="G62" s="137">
        <v>27.775223999999021</v>
      </c>
    </row>
    <row r="63" spans="2:7">
      <c r="B63" s="136" t="s">
        <v>274</v>
      </c>
      <c r="C63" s="137">
        <v>581.50608921178105</v>
      </c>
      <c r="D63" s="137">
        <v>525.99541793811829</v>
      </c>
      <c r="E63" s="137">
        <f>'[2]R&amp;M Processing+Production'!$AX$208</f>
        <v>606.96100000000001</v>
      </c>
      <c r="F63" s="137">
        <v>582.77727600000003</v>
      </c>
      <c r="G63" s="137">
        <v>576.82623899999999</v>
      </c>
    </row>
    <row r="64" spans="2:7">
      <c r="B64" s="141" t="s">
        <v>275</v>
      </c>
      <c r="C64" s="140">
        <v>6827.9049262117805</v>
      </c>
      <c r="D64" s="140">
        <v>6146.2933586413874</v>
      </c>
      <c r="E64" s="140">
        <f>'[2]R&amp;M Processing+Production'!$AX$209</f>
        <v>6904.7182262802935</v>
      </c>
      <c r="F64" s="140">
        <v>6760.5893027534348</v>
      </c>
      <c r="G64" s="140">
        <f>SUM(G61:G63)</f>
        <v>6710.9372039208683</v>
      </c>
    </row>
    <row r="65" spans="2:7" s="34" customFormat="1">
      <c r="B65" s="132"/>
      <c r="C65" s="132"/>
      <c r="D65" s="132"/>
      <c r="E65" s="132"/>
      <c r="F65" s="132"/>
      <c r="G65" s="132"/>
    </row>
    <row r="66" spans="2:7">
      <c r="B66" s="125" t="s">
        <v>283</v>
      </c>
      <c r="C66" s="116">
        <v>2013</v>
      </c>
      <c r="D66" s="116">
        <v>2014</v>
      </c>
      <c r="E66" s="116">
        <v>2015</v>
      </c>
      <c r="F66" s="116">
        <v>2016</v>
      </c>
      <c r="G66" s="116">
        <v>2017</v>
      </c>
    </row>
    <row r="67" spans="2:7">
      <c r="B67" s="136" t="s">
        <v>259</v>
      </c>
      <c r="C67" s="137">
        <v>2273</v>
      </c>
      <c r="D67" s="137">
        <v>123.840508</v>
      </c>
      <c r="E67" s="137">
        <f>'[2]R&amp;M Processing+Production'!$AX$239</f>
        <v>0</v>
      </c>
      <c r="F67" s="137">
        <v>0</v>
      </c>
      <c r="G67" s="137">
        <v>0</v>
      </c>
    </row>
    <row r="68" spans="2:7">
      <c r="B68" s="136" t="s">
        <v>260</v>
      </c>
      <c r="C68" s="137">
        <v>0</v>
      </c>
      <c r="D68" s="137">
        <v>0</v>
      </c>
      <c r="E68" s="137">
        <f>'[2]R&amp;M Processing+Production'!$AX$240</f>
        <v>0</v>
      </c>
      <c r="F68" s="137">
        <v>0</v>
      </c>
      <c r="G68" s="137">
        <v>0</v>
      </c>
    </row>
    <row r="69" spans="2:7">
      <c r="B69" s="136" t="s">
        <v>261</v>
      </c>
      <c r="C69" s="137">
        <v>172</v>
      </c>
      <c r="D69" s="137">
        <v>213.382203</v>
      </c>
      <c r="E69" s="137">
        <f>'[2]R&amp;M Processing+Production'!$AX$241</f>
        <v>1177.2813784899774</v>
      </c>
      <c r="F69" s="137">
        <v>1082.3040019999996</v>
      </c>
      <c r="G69" s="137">
        <v>1025.6649020628329</v>
      </c>
    </row>
    <row r="70" spans="2:7">
      <c r="B70" s="141" t="s">
        <v>262</v>
      </c>
      <c r="C70" s="140">
        <v>2445</v>
      </c>
      <c r="D70" s="140">
        <v>337.222711</v>
      </c>
      <c r="E70" s="140">
        <f>'[2]R&amp;M Processing+Production'!$AX$248</f>
        <v>1177.2813784899774</v>
      </c>
      <c r="F70" s="140">
        <v>1082.3040019999996</v>
      </c>
      <c r="G70" s="140">
        <f>SUM(G66:G69)</f>
        <v>3042.6649020628329</v>
      </c>
    </row>
    <row r="71" spans="2:7">
      <c r="B71" s="125" t="s">
        <v>284</v>
      </c>
      <c r="C71" s="125"/>
      <c r="D71" s="125"/>
      <c r="E71" s="125"/>
      <c r="F71" s="125"/>
      <c r="G71" s="125"/>
    </row>
    <row r="72" spans="2:7">
      <c r="B72" s="136" t="s">
        <v>280</v>
      </c>
      <c r="C72" s="137">
        <v>61.177399999999999</v>
      </c>
      <c r="D72" s="137">
        <v>3.3889139999999998</v>
      </c>
      <c r="E72" s="137">
        <f>'[2]R&amp;M Processing+Production'!$AX$251</f>
        <v>0</v>
      </c>
      <c r="F72" s="137">
        <v>0</v>
      </c>
      <c r="G72" s="137">
        <v>0</v>
      </c>
    </row>
    <row r="73" spans="2:7">
      <c r="B73" s="136" t="s">
        <v>265</v>
      </c>
      <c r="C73" s="137">
        <v>82.334431999999993</v>
      </c>
      <c r="D73" s="137">
        <v>2.9123859999999997</v>
      </c>
      <c r="E73" s="137">
        <f>'[2]R&amp;M Processing+Production'!$AX$256</f>
        <v>0</v>
      </c>
      <c r="F73" s="137">
        <v>0</v>
      </c>
      <c r="G73" s="137">
        <v>0</v>
      </c>
    </row>
    <row r="74" spans="2:7">
      <c r="B74" s="136" t="s">
        <v>266</v>
      </c>
      <c r="C74" s="137">
        <v>396.786137</v>
      </c>
      <c r="D74" s="137">
        <v>47.006400000000006</v>
      </c>
      <c r="E74" s="137">
        <f>'[2]R&amp;M Processing+Production'!$AX$252</f>
        <v>187.423901</v>
      </c>
      <c r="F74" s="137">
        <v>167.79583000000002</v>
      </c>
      <c r="G74" s="137">
        <v>155.56148266</v>
      </c>
    </row>
    <row r="75" spans="2:7">
      <c r="B75" s="136" t="s">
        <v>267</v>
      </c>
      <c r="C75" s="137">
        <v>1146.7261239999998</v>
      </c>
      <c r="D75" s="137">
        <v>158.58893700000002</v>
      </c>
      <c r="E75" s="137">
        <f>'[2]R&amp;M Processing+Production'!$AX$253+'[2]R&amp;M Processing+Production'!$AX$254</f>
        <v>953.11230159999991</v>
      </c>
      <c r="F75" s="137">
        <v>896.52245399999993</v>
      </c>
      <c r="G75" s="137">
        <v>850.12369003499987</v>
      </c>
    </row>
    <row r="76" spans="2:7">
      <c r="B76" s="136" t="s">
        <v>268</v>
      </c>
      <c r="C76" s="137">
        <v>9.9454879999999974</v>
      </c>
      <c r="D76" s="137">
        <v>0</v>
      </c>
      <c r="E76" s="137">
        <f>'[2]R&amp;M Processing+Production'!$AX$255</f>
        <v>0</v>
      </c>
      <c r="F76" s="137">
        <v>0</v>
      </c>
      <c r="G76" s="137">
        <v>0</v>
      </c>
    </row>
    <row r="77" spans="2:7">
      <c r="B77" s="136" t="s">
        <v>269</v>
      </c>
      <c r="C77" s="137">
        <v>-5.6568950000000022</v>
      </c>
      <c r="D77" s="137">
        <v>91.794825000000003</v>
      </c>
      <c r="E77" s="137">
        <f>'[2]R&amp;M Processing+Production'!$AX$257</f>
        <v>17.46489</v>
      </c>
      <c r="F77" s="137">
        <v>0</v>
      </c>
      <c r="G77" s="137">
        <v>1.4885999999999999</v>
      </c>
    </row>
    <row r="78" spans="2:7">
      <c r="B78" s="136" t="s">
        <v>270</v>
      </c>
      <c r="C78" s="137">
        <v>592.34347200000002</v>
      </c>
      <c r="D78" s="137">
        <v>16.713744999999999</v>
      </c>
      <c r="E78" s="137">
        <f>'[2]R&amp;M Processing+Production'!$AX$258</f>
        <v>18.767380000000003</v>
      </c>
      <c r="F78" s="137">
        <v>19.812250000000006</v>
      </c>
      <c r="G78" s="137">
        <v>16.877070000000003</v>
      </c>
    </row>
    <row r="79" spans="2:7">
      <c r="B79" s="136" t="s">
        <v>271</v>
      </c>
      <c r="C79" s="137">
        <v>26.920620000000003</v>
      </c>
      <c r="D79" s="137">
        <v>0.67874999999999996</v>
      </c>
      <c r="E79" s="137">
        <f>'[2]R&amp;M Processing+Production'!$AX$259+'[2]R&amp;M Processing+Production'!$AX$260</f>
        <v>0</v>
      </c>
      <c r="F79" s="137">
        <v>0</v>
      </c>
      <c r="G79" s="137">
        <v>0</v>
      </c>
    </row>
    <row r="80" spans="2:7">
      <c r="B80" s="141" t="s">
        <v>272</v>
      </c>
      <c r="C80" s="140">
        <v>2310.5767779999996</v>
      </c>
      <c r="D80" s="140">
        <v>321.08395699999994</v>
      </c>
      <c r="E80" s="140">
        <f>'[2]R&amp;M Processing+Production'!$AX$261</f>
        <v>1176.7684726</v>
      </c>
      <c r="F80" s="140">
        <v>1084.1305340000001</v>
      </c>
      <c r="G80" s="140">
        <f>SUM(G72:G79)</f>
        <v>1024.050842695</v>
      </c>
    </row>
    <row r="81" spans="2:7">
      <c r="B81" s="136" t="s">
        <v>273</v>
      </c>
      <c r="C81" s="137">
        <v>8.765426583</v>
      </c>
      <c r="D81" s="137">
        <v>1.8692359999999999</v>
      </c>
      <c r="E81" s="137">
        <f>'[2]R&amp;M Processing+Production'!$AX$262</f>
        <v>-0.82853239899997422</v>
      </c>
      <c r="F81" s="137">
        <v>-1.827476000000021</v>
      </c>
      <c r="G81" s="137">
        <v>1.0463790628328884</v>
      </c>
    </row>
    <row r="82" spans="2:7">
      <c r="B82" s="136" t="s">
        <v>274</v>
      </c>
      <c r="C82" s="137">
        <v>125.41721541700001</v>
      </c>
      <c r="D82" s="137">
        <v>14.408746000000001</v>
      </c>
      <c r="E82" s="137">
        <f>'[2]R&amp;M Processing+Production'!$AX$263</f>
        <v>0</v>
      </c>
      <c r="F82" s="137">
        <v>0</v>
      </c>
      <c r="G82" s="137">
        <v>0</v>
      </c>
    </row>
    <row r="83" spans="2:7">
      <c r="B83" s="141" t="s">
        <v>275</v>
      </c>
      <c r="C83" s="140">
        <v>2444.7594199999999</v>
      </c>
      <c r="D83" s="140">
        <v>337.36193900000001</v>
      </c>
      <c r="E83" s="140">
        <f>'[2]R&amp;M Processing+Production'!$AX$264</f>
        <v>1175.9399402009999</v>
      </c>
      <c r="F83" s="140">
        <v>1082.3030580000002</v>
      </c>
      <c r="G83" s="140">
        <f>SUM(G80:G82)</f>
        <v>1025.0972217578328</v>
      </c>
    </row>
    <row r="84" spans="2:7">
      <c r="B84" s="117" t="s">
        <v>285</v>
      </c>
      <c r="C84" s="118"/>
      <c r="D84" s="118"/>
      <c r="E84" s="118"/>
      <c r="F84" s="118"/>
      <c r="G84" s="118"/>
    </row>
    <row r="85" spans="2:7">
      <c r="B85" s="117"/>
      <c r="C85" s="118"/>
      <c r="D85" s="118"/>
      <c r="E85" s="118"/>
      <c r="F85" s="118"/>
      <c r="G85" s="118"/>
    </row>
    <row r="86" spans="2:7">
      <c r="B86" s="125" t="s">
        <v>286</v>
      </c>
      <c r="C86" s="116">
        <v>2013</v>
      </c>
      <c r="D86" s="116">
        <v>2014</v>
      </c>
      <c r="E86" s="116">
        <v>2015</v>
      </c>
      <c r="F86" s="116">
        <v>2016</v>
      </c>
      <c r="G86" s="116">
        <v>2017</v>
      </c>
    </row>
    <row r="87" spans="2:7">
      <c r="B87" s="136" t="s">
        <v>258</v>
      </c>
      <c r="C87" s="137">
        <v>436</v>
      </c>
      <c r="D87" s="137">
        <v>394.36624599999999</v>
      </c>
      <c r="E87" s="137">
        <f>'[2]R&amp;M Processing+Production'!$AX$294</f>
        <v>552.97824200000002</v>
      </c>
      <c r="F87" s="137">
        <v>599.01781899999992</v>
      </c>
      <c r="G87" s="137">
        <v>587.00829799999997</v>
      </c>
    </row>
    <row r="88" spans="2:7">
      <c r="B88" s="136" t="s">
        <v>259</v>
      </c>
      <c r="C88" s="137">
        <v>2427</v>
      </c>
      <c r="D88" s="137">
        <v>1879.5864640000002</v>
      </c>
      <c r="E88" s="137">
        <f>'[2]R&amp;M Processing+Production'!$AX$295</f>
        <v>2212.1109669999996</v>
      </c>
      <c r="F88" s="137">
        <v>2529.733835</v>
      </c>
      <c r="G88" s="137">
        <v>2803.3970680000002</v>
      </c>
    </row>
    <row r="89" spans="2:7">
      <c r="B89" s="136" t="s">
        <v>260</v>
      </c>
      <c r="C89" s="137">
        <v>96</v>
      </c>
      <c r="D89" s="137">
        <v>101.783675</v>
      </c>
      <c r="E89" s="137">
        <f>'[2]R&amp;M Processing+Production'!$AX$296</f>
        <v>84.968299999999999</v>
      </c>
      <c r="F89" s="137">
        <v>83.809191999999996</v>
      </c>
      <c r="G89" s="137">
        <v>79.575323999999995</v>
      </c>
    </row>
    <row r="90" spans="2:7">
      <c r="B90" s="136" t="s">
        <v>261</v>
      </c>
      <c r="C90" s="137">
        <v>628</v>
      </c>
      <c r="D90" s="137">
        <v>783.74949710900046</v>
      </c>
      <c r="E90" s="137">
        <f>'[2]R&amp;M Processing+Production'!$AX$297</f>
        <v>693.08210384999961</v>
      </c>
      <c r="F90" s="137">
        <v>638.80188024800009</v>
      </c>
      <c r="G90" s="137">
        <v>577.83921685099995</v>
      </c>
    </row>
    <row r="91" spans="2:7">
      <c r="B91" s="141" t="s">
        <v>262</v>
      </c>
      <c r="C91" s="140">
        <v>3587</v>
      </c>
      <c r="D91" s="140">
        <v>3159.4858821090006</v>
      </c>
      <c r="E91" s="140">
        <f>'[2]R&amp;M Processing+Production'!$AX$304</f>
        <v>3543.1396128499991</v>
      </c>
      <c r="F91" s="140">
        <v>3851.3627262480004</v>
      </c>
      <c r="G91" s="140">
        <f>SUM(G87:G90)</f>
        <v>4047.8199068509998</v>
      </c>
    </row>
    <row r="92" spans="2:7">
      <c r="B92" s="125" t="s">
        <v>287</v>
      </c>
      <c r="C92" s="125"/>
      <c r="D92" s="125"/>
      <c r="E92" s="125"/>
      <c r="F92" s="125"/>
      <c r="G92" s="125"/>
    </row>
    <row r="93" spans="2:7">
      <c r="B93" s="136" t="s">
        <v>280</v>
      </c>
      <c r="C93" s="137">
        <v>208.624188</v>
      </c>
      <c r="D93" s="137">
        <v>189.58429899999999</v>
      </c>
      <c r="E93" s="137">
        <f>'[2]R&amp;M Processing+Production'!$AX$307</f>
        <v>0</v>
      </c>
      <c r="F93" s="137">
        <v>211.02630799999997</v>
      </c>
      <c r="G93" s="137">
        <v>241.84973199999999</v>
      </c>
    </row>
    <row r="94" spans="2:7">
      <c r="B94" s="136" t="s">
        <v>265</v>
      </c>
      <c r="C94" s="137">
        <v>27.395779000000001</v>
      </c>
      <c r="D94" s="137">
        <v>33.097073000000002</v>
      </c>
      <c r="E94" s="137">
        <f>'[2]R&amp;M Processing+Production'!$AX$312</f>
        <v>37.684322999999999</v>
      </c>
      <c r="F94" s="137">
        <v>64.185112000000004</v>
      </c>
      <c r="G94" s="137">
        <v>51.508458999999995</v>
      </c>
    </row>
    <row r="95" spans="2:7">
      <c r="B95" s="136" t="s">
        <v>266</v>
      </c>
      <c r="C95" s="137">
        <v>1000.5173457558582</v>
      </c>
      <c r="D95" s="137">
        <v>806.84804699999995</v>
      </c>
      <c r="E95" s="137">
        <f>'[2]R&amp;M Processing+Production'!$AX$308</f>
        <v>843.47468400000002</v>
      </c>
      <c r="F95" s="137">
        <v>852.50354399999992</v>
      </c>
      <c r="G95" s="137">
        <v>1006.387501</v>
      </c>
    </row>
    <row r="96" spans="2:7">
      <c r="B96" s="136" t="s">
        <v>267</v>
      </c>
      <c r="C96" s="137">
        <v>1233.1976699548918</v>
      </c>
      <c r="D96" s="137">
        <v>1108.4061610000001</v>
      </c>
      <c r="E96" s="137">
        <f>'[2]R&amp;M Processing+Production'!$AX$309+'[2]R&amp;M Processing+Production'!$AX$310</f>
        <v>1257.3889769999998</v>
      </c>
      <c r="F96" s="137">
        <v>1407.2298929999999</v>
      </c>
      <c r="G96" s="137">
        <v>1494.3226990000001</v>
      </c>
    </row>
    <row r="97" spans="2:7">
      <c r="B97" s="136" t="s">
        <v>268</v>
      </c>
      <c r="C97" s="137">
        <v>108.797675</v>
      </c>
      <c r="D97" s="137">
        <v>106.5638579999999</v>
      </c>
      <c r="E97" s="137">
        <f>'[2]R&amp;M Processing+Production'!$AX$311</f>
        <v>104.56642600000001</v>
      </c>
      <c r="F97" s="137">
        <v>112.415621</v>
      </c>
      <c r="G97" s="137">
        <v>133.01954799999999</v>
      </c>
    </row>
    <row r="98" spans="2:7">
      <c r="B98" s="136" t="s">
        <v>269</v>
      </c>
      <c r="C98" s="137">
        <v>375.9542282884986</v>
      </c>
      <c r="D98" s="137">
        <v>315.35985904099999</v>
      </c>
      <c r="E98" s="137">
        <f>'[2]R&amp;M Processing+Production'!$AX$313</f>
        <v>389.15470600000003</v>
      </c>
      <c r="F98" s="137">
        <v>487.784268</v>
      </c>
      <c r="G98" s="137">
        <v>508.86834400000004</v>
      </c>
    </row>
    <row r="99" spans="2:7">
      <c r="B99" s="136" t="s">
        <v>270</v>
      </c>
      <c r="C99" s="137">
        <v>37.737194000000002</v>
      </c>
      <c r="D99" s="137">
        <v>2.6335860000000002</v>
      </c>
      <c r="E99" s="137">
        <f>'[2]R&amp;M Processing+Production'!$AX$314</f>
        <v>0</v>
      </c>
      <c r="F99" s="137">
        <v>0</v>
      </c>
      <c r="G99" s="137">
        <v>0</v>
      </c>
    </row>
    <row r="100" spans="2:7">
      <c r="B100" s="136" t="s">
        <v>271</v>
      </c>
      <c r="C100" s="137">
        <v>60.223173999999958</v>
      </c>
      <c r="D100" s="137">
        <v>98.857188417000003</v>
      </c>
      <c r="E100" s="137">
        <f>'[2]R&amp;M Processing+Production'!$AX$315+'[2]R&amp;M Processing+Production'!$AX$316</f>
        <v>199.2402397959994</v>
      </c>
      <c r="F100" s="137">
        <v>277.0447858</v>
      </c>
      <c r="G100" s="137">
        <v>153.99535</v>
      </c>
    </row>
    <row r="101" spans="2:7">
      <c r="B101" s="141" t="s">
        <v>272</v>
      </c>
      <c r="C101" s="140">
        <v>3052.4472539992485</v>
      </c>
      <c r="D101" s="140">
        <v>2661.3500714580005</v>
      </c>
      <c r="E101" s="140">
        <f>'[2]R&amp;M Processing+Production'!$AX$317</f>
        <v>3041.093522795999</v>
      </c>
      <c r="F101" s="140">
        <v>3412.1895317999997</v>
      </c>
      <c r="G101" s="140">
        <f>SUM(G93:G100)</f>
        <v>3589.9516330000001</v>
      </c>
    </row>
    <row r="102" spans="2:7">
      <c r="B102" s="136" t="s">
        <v>273</v>
      </c>
      <c r="C102" s="137">
        <v>22.615861000000002</v>
      </c>
      <c r="D102" s="137">
        <v>29.728256000000002</v>
      </c>
      <c r="E102" s="137">
        <f>'[2]R&amp;M Processing+Production'!$AX$318</f>
        <v>29.311771</v>
      </c>
      <c r="F102" s="137">
        <v>46.646555999999997</v>
      </c>
      <c r="G102" s="137">
        <v>41.955153000000003</v>
      </c>
    </row>
    <row r="103" spans="2:7">
      <c r="B103" s="136" t="s">
        <v>274</v>
      </c>
      <c r="C103" s="137">
        <v>512.16994428925</v>
      </c>
      <c r="D103" s="137">
        <v>468.42407300000002</v>
      </c>
      <c r="E103" s="137">
        <f>'[2]R&amp;M Processing+Production'!$AX$319</f>
        <v>472.73431900000003</v>
      </c>
      <c r="F103" s="137">
        <v>392.52663799999999</v>
      </c>
      <c r="G103" s="137">
        <v>415.91311999999999</v>
      </c>
    </row>
    <row r="104" spans="2:7">
      <c r="B104" s="141" t="s">
        <v>275</v>
      </c>
      <c r="C104" s="140">
        <v>3587.2330592884987</v>
      </c>
      <c r="D104" s="140">
        <v>3159.5024004580005</v>
      </c>
      <c r="E104" s="140">
        <f>'[2]R&amp;M Processing+Production'!$AX$320</f>
        <v>3543.1396127959997</v>
      </c>
      <c r="F104" s="140">
        <v>3851.3627257999997</v>
      </c>
      <c r="G104" s="140">
        <f>SUM(G101:G103)</f>
        <v>4047.8199060000002</v>
      </c>
    </row>
    <row r="105" spans="2:7" ht="25.5" customHeight="1">
      <c r="B105" s="122"/>
      <c r="C105" s="118"/>
      <c r="D105" s="118"/>
      <c r="E105" s="118"/>
      <c r="F105" s="118"/>
      <c r="G105" s="118"/>
    </row>
    <row r="106" spans="2:7">
      <c r="B106" s="125" t="s">
        <v>288</v>
      </c>
      <c r="C106" s="116">
        <v>2013</v>
      </c>
      <c r="D106" s="116">
        <v>2014</v>
      </c>
      <c r="E106" s="116">
        <v>2015</v>
      </c>
      <c r="F106" s="116">
        <v>2016</v>
      </c>
      <c r="G106" s="116">
        <v>2017</v>
      </c>
    </row>
    <row r="107" spans="2:7">
      <c r="B107" s="141" t="s">
        <v>289</v>
      </c>
      <c r="C107" s="139">
        <v>3908</v>
      </c>
      <c r="D107" s="139">
        <v>3937</v>
      </c>
      <c r="E107" s="139">
        <f>'[3]Key op.figures_HUN'!H30</f>
        <v>3972</v>
      </c>
      <c r="F107" s="139">
        <v>4036</v>
      </c>
      <c r="G107" s="139">
        <v>4159.6595792109993</v>
      </c>
    </row>
    <row r="108" spans="2:7">
      <c r="B108" s="136" t="s">
        <v>290</v>
      </c>
      <c r="C108" s="138">
        <v>2393</v>
      </c>
      <c r="D108" s="138">
        <v>2417</v>
      </c>
      <c r="E108" s="138">
        <f>'[3]Key op.figures_HUN'!H31</f>
        <v>2381</v>
      </c>
      <c r="F108" s="138">
        <v>2448</v>
      </c>
      <c r="G108" s="138">
        <v>2532.7969330000001</v>
      </c>
    </row>
    <row r="109" spans="2:7">
      <c r="B109" s="136" t="s">
        <v>266</v>
      </c>
      <c r="C109" s="138">
        <v>954</v>
      </c>
      <c r="D109" s="138">
        <v>927</v>
      </c>
      <c r="E109" s="138">
        <f>'[3]Key op.figures_HUN'!H32</f>
        <v>921</v>
      </c>
      <c r="F109" s="138">
        <v>958</v>
      </c>
      <c r="G109" s="138">
        <v>1003.8891580000002</v>
      </c>
    </row>
    <row r="110" spans="2:7">
      <c r="B110" s="136" t="s">
        <v>269</v>
      </c>
      <c r="C110" s="138">
        <v>13</v>
      </c>
      <c r="D110" s="138">
        <v>9</v>
      </c>
      <c r="E110" s="138">
        <f>'[3]Key op.figures_HUN'!H33</f>
        <v>4</v>
      </c>
      <c r="F110" s="138">
        <v>0</v>
      </c>
      <c r="G110" s="138">
        <v>3.2073999999999998</v>
      </c>
    </row>
    <row r="111" spans="2:7">
      <c r="B111" s="136" t="s">
        <v>270</v>
      </c>
      <c r="C111" s="138">
        <v>91</v>
      </c>
      <c r="D111" s="138">
        <v>126</v>
      </c>
      <c r="E111" s="138">
        <f>'[3]Key op.figures_HUN'!H34</f>
        <v>141</v>
      </c>
      <c r="F111" s="138">
        <v>115</v>
      </c>
      <c r="G111" s="138">
        <v>101.692763</v>
      </c>
    </row>
    <row r="112" spans="2:7">
      <c r="B112" s="136" t="s">
        <v>291</v>
      </c>
      <c r="C112" s="138">
        <v>15</v>
      </c>
      <c r="D112" s="138">
        <v>16</v>
      </c>
      <c r="E112" s="138">
        <f>'[3]Key op.figures_HUN'!H35</f>
        <v>18</v>
      </c>
      <c r="F112" s="138">
        <v>27</v>
      </c>
      <c r="G112" s="138">
        <v>18.282519210999833</v>
      </c>
    </row>
    <row r="113" spans="2:7">
      <c r="B113" s="136" t="s">
        <v>271</v>
      </c>
      <c r="C113" s="138">
        <v>442</v>
      </c>
      <c r="D113" s="138">
        <v>442</v>
      </c>
      <c r="E113" s="138">
        <f>'[3]Key op.figures_HUN'!H36</f>
        <v>507</v>
      </c>
      <c r="F113" s="138">
        <v>488</v>
      </c>
      <c r="G113" s="138">
        <v>499.79080599999935</v>
      </c>
    </row>
    <row r="114" spans="2:7">
      <c r="B114" s="141" t="s">
        <v>292</v>
      </c>
      <c r="C114" s="139">
        <v>1501</v>
      </c>
      <c r="D114" s="139">
        <v>1515</v>
      </c>
      <c r="E114" s="139">
        <f>'[3]Key op.figures_HUN'!H37</f>
        <v>1586</v>
      </c>
      <c r="F114" s="139">
        <v>1695</v>
      </c>
      <c r="G114" s="139">
        <v>1624.2852542754702</v>
      </c>
    </row>
    <row r="115" spans="2:7">
      <c r="B115" s="136" t="s">
        <v>290</v>
      </c>
      <c r="C115" s="138">
        <v>976</v>
      </c>
      <c r="D115" s="138">
        <v>1016</v>
      </c>
      <c r="E115" s="138">
        <f>'[3]Key op.figures_HUN'!H38</f>
        <v>1068</v>
      </c>
      <c r="F115" s="138">
        <v>1096</v>
      </c>
      <c r="G115" s="138">
        <v>1111.02251111897</v>
      </c>
    </row>
    <row r="116" spans="2:7">
      <c r="B116" s="136" t="s">
        <v>266</v>
      </c>
      <c r="C116" s="138">
        <v>368</v>
      </c>
      <c r="D116" s="138">
        <v>356</v>
      </c>
      <c r="E116" s="138">
        <f>'[3]Key op.figures_HUN'!H39</f>
        <v>365</v>
      </c>
      <c r="F116" s="138">
        <v>374</v>
      </c>
      <c r="G116" s="138">
        <v>364.87837391149998</v>
      </c>
    </row>
    <row r="117" spans="2:7">
      <c r="B117" s="136" t="s">
        <v>270</v>
      </c>
      <c r="C117" s="138">
        <v>8</v>
      </c>
      <c r="D117" s="138">
        <v>9</v>
      </c>
      <c r="E117" s="138">
        <f>'[3]Key op.figures_HUN'!H40</f>
        <v>10</v>
      </c>
      <c r="F117" s="138">
        <v>10</v>
      </c>
      <c r="G117" s="138">
        <v>9.3879741990000092</v>
      </c>
    </row>
    <row r="118" spans="2:7">
      <c r="B118" s="136" t="s">
        <v>291</v>
      </c>
      <c r="C118" s="138">
        <v>15</v>
      </c>
      <c r="D118" s="138">
        <v>30</v>
      </c>
      <c r="E118" s="138">
        <f>'[3]Key op.figures_HUN'!H41</f>
        <v>28</v>
      </c>
      <c r="F118" s="138">
        <v>20</v>
      </c>
      <c r="G118" s="138">
        <v>27.491670000000003</v>
      </c>
    </row>
    <row r="119" spans="2:7">
      <c r="B119" s="136" t="s">
        <v>271</v>
      </c>
      <c r="C119" s="138">
        <v>134</v>
      </c>
      <c r="D119" s="138">
        <v>104</v>
      </c>
      <c r="E119" s="138">
        <f>'[3]Key op.figures_HUN'!H42</f>
        <v>115</v>
      </c>
      <c r="F119" s="138">
        <v>195</v>
      </c>
      <c r="G119" s="138">
        <v>111.50472504600015</v>
      </c>
    </row>
    <row r="120" spans="2:7">
      <c r="B120" s="141" t="s">
        <v>293</v>
      </c>
      <c r="C120" s="139">
        <v>1796</v>
      </c>
      <c r="D120" s="139">
        <v>1666</v>
      </c>
      <c r="E120" s="139">
        <f>'[3]Key op.figures_HUN'!H43</f>
        <v>1687</v>
      </c>
      <c r="F120" s="139">
        <v>1724</v>
      </c>
      <c r="G120" s="139">
        <v>1849.486142516</v>
      </c>
    </row>
    <row r="121" spans="2:7">
      <c r="B121" s="136" t="s">
        <v>290</v>
      </c>
      <c r="C121" s="138">
        <v>1133</v>
      </c>
      <c r="D121" s="138">
        <v>1090</v>
      </c>
      <c r="E121" s="138">
        <f>'[3]Key op.figures_HUN'!H44</f>
        <v>1110</v>
      </c>
      <c r="F121" s="138">
        <v>1135</v>
      </c>
      <c r="G121" s="138">
        <v>1150.7204283040001</v>
      </c>
    </row>
    <row r="122" spans="2:7">
      <c r="B122" s="136" t="s">
        <v>294</v>
      </c>
      <c r="C122" s="138">
        <v>470</v>
      </c>
      <c r="D122" s="138">
        <v>405</v>
      </c>
      <c r="E122" s="138">
        <f>'[3]Key op.figures_HUN'!H45</f>
        <v>397</v>
      </c>
      <c r="F122" s="138">
        <v>391</v>
      </c>
      <c r="G122" s="138">
        <v>382.07647406670162</v>
      </c>
    </row>
    <row r="123" spans="2:7">
      <c r="B123" s="136" t="s">
        <v>291</v>
      </c>
      <c r="C123" s="138">
        <v>10</v>
      </c>
      <c r="D123" s="138">
        <v>9</v>
      </c>
      <c r="E123" s="138">
        <f>'[3]Key op.figures_HUN'!H46</f>
        <v>0</v>
      </c>
      <c r="F123" s="138">
        <v>0</v>
      </c>
      <c r="G123" s="138">
        <v>0.37412000000000001</v>
      </c>
    </row>
    <row r="124" spans="2:7">
      <c r="B124" s="136" t="s">
        <v>270</v>
      </c>
      <c r="C124" s="138">
        <v>80</v>
      </c>
      <c r="D124" s="138">
        <v>65</v>
      </c>
      <c r="E124" s="138">
        <f>'[3]Key op.figures_HUN'!H47</f>
        <v>58</v>
      </c>
      <c r="F124" s="138">
        <v>59</v>
      </c>
      <c r="G124" s="138">
        <v>53.153490000000005</v>
      </c>
    </row>
    <row r="125" spans="2:7">
      <c r="B125" s="136" t="s">
        <v>271</v>
      </c>
      <c r="C125" s="138">
        <v>103</v>
      </c>
      <c r="D125" s="138">
        <v>97</v>
      </c>
      <c r="E125" s="138">
        <f>'[3]Key op.figures_HUN'!H48</f>
        <v>122</v>
      </c>
      <c r="F125" s="138">
        <v>139</v>
      </c>
      <c r="G125" s="138">
        <v>263.16163014529843</v>
      </c>
    </row>
    <row r="126" spans="2:7">
      <c r="B126" s="141" t="s">
        <v>295</v>
      </c>
      <c r="C126" s="139">
        <v>10294</v>
      </c>
      <c r="D126" s="139">
        <v>9133</v>
      </c>
      <c r="E126" s="139">
        <f>'[3]Key op.figures_HUN'!H49</f>
        <v>9528</v>
      </c>
      <c r="F126" s="139">
        <v>9835</v>
      </c>
      <c r="G126" s="139">
        <v>9898.0026495728071</v>
      </c>
    </row>
    <row r="127" spans="2:7">
      <c r="B127" s="136" t="s">
        <v>290</v>
      </c>
      <c r="C127" s="138">
        <v>5641</v>
      </c>
      <c r="D127" s="138">
        <v>5332</v>
      </c>
      <c r="E127" s="138">
        <f>'[3]Key op.figures_HUN'!H50</f>
        <v>5557</v>
      </c>
      <c r="F127" s="138">
        <v>5688</v>
      </c>
      <c r="G127" s="138">
        <v>5871.6978778527227</v>
      </c>
    </row>
    <row r="128" spans="2:7">
      <c r="B128" s="136" t="s">
        <v>294</v>
      </c>
      <c r="C128" s="138">
        <v>2194</v>
      </c>
      <c r="D128" s="138">
        <v>1926</v>
      </c>
      <c r="E128" s="138">
        <f>'[3]Key op.figures_HUN'!H51</f>
        <v>2143</v>
      </c>
      <c r="F128" s="138">
        <v>2092</v>
      </c>
      <c r="G128" s="138">
        <v>2069.1269597564287</v>
      </c>
    </row>
    <row r="129" spans="2:7">
      <c r="B129" s="136" t="s">
        <v>296</v>
      </c>
      <c r="C129" s="138">
        <v>27</v>
      </c>
      <c r="D129" s="138">
        <v>28</v>
      </c>
      <c r="E129" s="138">
        <f>'[3]Key op.figures_HUN'!H52</f>
        <v>29</v>
      </c>
      <c r="F129" s="138">
        <v>34</v>
      </c>
      <c r="G129" s="138">
        <v>39.302018749000041</v>
      </c>
    </row>
    <row r="130" spans="2:7">
      <c r="B130" s="136" t="s">
        <v>270</v>
      </c>
      <c r="C130" s="138">
        <v>840</v>
      </c>
      <c r="D130" s="138">
        <v>408</v>
      </c>
      <c r="E130" s="138">
        <f>'[3]Key op.figures_HUN'!H53</f>
        <v>328</v>
      </c>
      <c r="F130" s="138">
        <v>347</v>
      </c>
      <c r="G130" s="138">
        <v>285.97271999999998</v>
      </c>
    </row>
    <row r="131" spans="2:7">
      <c r="B131" s="136" t="s">
        <v>271</v>
      </c>
      <c r="C131" s="138">
        <v>1592</v>
      </c>
      <c r="D131" s="138">
        <v>1439</v>
      </c>
      <c r="E131" s="138">
        <f>'[3]Key op.figures_HUN'!H54</f>
        <v>1471</v>
      </c>
      <c r="F131" s="138">
        <v>1674</v>
      </c>
      <c r="G131" s="138">
        <v>1631.9030732146546</v>
      </c>
    </row>
    <row r="132" spans="2:7">
      <c r="B132" s="141" t="s">
        <v>297</v>
      </c>
      <c r="C132" s="139">
        <v>17500</v>
      </c>
      <c r="D132" s="139">
        <v>16251</v>
      </c>
      <c r="E132" s="139">
        <f>'[3]Key op.figures_HUN'!H55</f>
        <v>16773</v>
      </c>
      <c r="F132" s="139">
        <v>17290</v>
      </c>
      <c r="G132" s="139">
        <v>17531.433625575275</v>
      </c>
    </row>
    <row r="133" spans="2:7">
      <c r="B133" s="134" t="s">
        <v>298</v>
      </c>
      <c r="C133" s="118"/>
      <c r="D133" s="118"/>
      <c r="E133" s="118"/>
      <c r="F133" s="118"/>
      <c r="G133" s="118"/>
    </row>
    <row r="134" spans="2:7">
      <c r="B134" s="122"/>
      <c r="C134" s="118"/>
      <c r="D134" s="118"/>
      <c r="E134" s="118"/>
      <c r="F134" s="118"/>
      <c r="G134" s="118"/>
    </row>
    <row r="135" spans="2:7">
      <c r="B135" s="128" t="s">
        <v>299</v>
      </c>
      <c r="C135" s="124"/>
      <c r="D135" s="124"/>
      <c r="E135" s="124"/>
      <c r="F135" s="124"/>
      <c r="G135" s="124"/>
    </row>
    <row r="136" spans="2:7" s="34" customFormat="1">
      <c r="B136" s="120"/>
      <c r="C136" s="127"/>
      <c r="D136" s="127"/>
      <c r="E136" s="127"/>
      <c r="F136" s="127"/>
      <c r="G136" s="127"/>
    </row>
    <row r="137" spans="2:7">
      <c r="B137" s="116" t="s">
        <v>300</v>
      </c>
      <c r="C137" s="116">
        <v>2013</v>
      </c>
      <c r="D137" s="116">
        <v>2014</v>
      </c>
      <c r="E137" s="116">
        <v>2015</v>
      </c>
      <c r="F137" s="116">
        <v>2016</v>
      </c>
      <c r="G137" s="116">
        <v>2017</v>
      </c>
    </row>
    <row r="138" spans="2:7">
      <c r="B138" s="136" t="s">
        <v>301</v>
      </c>
      <c r="C138" s="138">
        <v>683.82922199999996</v>
      </c>
      <c r="D138" s="138">
        <v>655.6170360000001</v>
      </c>
      <c r="E138" s="138">
        <v>737.28597899999988</v>
      </c>
      <c r="F138" s="138">
        <v>677.76820300000009</v>
      </c>
      <c r="G138" s="138">
        <v>767</v>
      </c>
    </row>
    <row r="139" spans="2:7">
      <c r="B139" s="136" t="s">
        <v>302</v>
      </c>
      <c r="C139" s="138">
        <v>347.54345000000001</v>
      </c>
      <c r="D139" s="138">
        <v>326.93153800000005</v>
      </c>
      <c r="E139" s="138">
        <v>378.19866200000001</v>
      </c>
      <c r="F139" s="138">
        <v>347.33457699999997</v>
      </c>
      <c r="G139" s="138">
        <v>393</v>
      </c>
    </row>
    <row r="140" spans="2:7">
      <c r="B140" s="136" t="s">
        <v>271</v>
      </c>
      <c r="C140" s="138">
        <v>623.52641199999994</v>
      </c>
      <c r="D140" s="138">
        <v>555.11358399999995</v>
      </c>
      <c r="E140" s="138">
        <v>614.35335900000007</v>
      </c>
      <c r="F140" s="138">
        <v>628.50055799999984</v>
      </c>
      <c r="G140" s="138">
        <v>759</v>
      </c>
    </row>
    <row r="141" spans="2:7">
      <c r="B141" s="143" t="s">
        <v>303</v>
      </c>
      <c r="C141" s="139">
        <v>1654.8990839999999</v>
      </c>
      <c r="D141" s="139">
        <v>1537.6621580000001</v>
      </c>
      <c r="E141" s="139">
        <v>1729.838</v>
      </c>
      <c r="F141" s="139">
        <v>1653.6033379999999</v>
      </c>
      <c r="G141" s="139">
        <v>1919</v>
      </c>
    </row>
    <row r="142" spans="2:7">
      <c r="B142" s="136" t="s">
        <v>304</v>
      </c>
      <c r="C142" s="83"/>
      <c r="D142" s="83"/>
      <c r="E142" s="138">
        <v>15.595086999999999</v>
      </c>
      <c r="F142" s="138">
        <v>52.26825199999999</v>
      </c>
      <c r="G142" s="138">
        <v>82</v>
      </c>
    </row>
    <row r="143" spans="2:7">
      <c r="B143" s="136" t="s">
        <v>305</v>
      </c>
      <c r="C143" s="83"/>
      <c r="D143" s="83"/>
      <c r="E143" s="138">
        <v>23.748622000000001</v>
      </c>
      <c r="F143" s="138">
        <v>79.774188999999993</v>
      </c>
      <c r="G143" s="138">
        <v>126</v>
      </c>
    </row>
    <row r="144" spans="2:7">
      <c r="B144" s="143" t="s">
        <v>306</v>
      </c>
      <c r="C144" s="83"/>
      <c r="D144" s="83"/>
      <c r="E144" s="139">
        <v>39.343709000000004</v>
      </c>
      <c r="F144" s="139">
        <v>132.042441</v>
      </c>
      <c r="G144" s="139">
        <v>207</v>
      </c>
    </row>
    <row r="145" spans="2:7">
      <c r="B145" s="136" t="s">
        <v>307</v>
      </c>
      <c r="C145" s="138">
        <v>157.79983102200001</v>
      </c>
      <c r="D145" s="138">
        <v>150.54754100000002</v>
      </c>
      <c r="E145" s="138">
        <v>176.67587800000001</v>
      </c>
      <c r="F145" s="138">
        <v>193.20627999999999</v>
      </c>
      <c r="G145" s="138">
        <v>220</v>
      </c>
    </row>
    <row r="146" spans="2:7">
      <c r="B146" s="136" t="s">
        <v>308</v>
      </c>
      <c r="C146" s="138">
        <v>350.81309900000002</v>
      </c>
      <c r="D146" s="138">
        <v>348.77837899999997</v>
      </c>
      <c r="E146" s="138">
        <v>389.88402300000007</v>
      </c>
      <c r="F146" s="138">
        <v>322.65746999999999</v>
      </c>
      <c r="G146" s="138">
        <v>386</v>
      </c>
    </row>
    <row r="147" spans="2:7">
      <c r="B147" s="136" t="s">
        <v>309</v>
      </c>
      <c r="C147" s="138">
        <v>472.41929999999996</v>
      </c>
      <c r="D147" s="138">
        <v>443.23738099999997</v>
      </c>
      <c r="E147" s="138">
        <v>534.24917899999991</v>
      </c>
      <c r="F147" s="138">
        <v>500.22710600000005</v>
      </c>
      <c r="G147" s="138">
        <v>530</v>
      </c>
    </row>
    <row r="148" spans="2:7">
      <c r="B148" s="143" t="s">
        <v>310</v>
      </c>
      <c r="C148" s="139">
        <v>981.03223002200002</v>
      </c>
      <c r="D148" s="139">
        <v>942.56330099999991</v>
      </c>
      <c r="E148" s="139">
        <v>1100.80908</v>
      </c>
      <c r="F148" s="139">
        <v>1016.090856</v>
      </c>
      <c r="G148" s="139">
        <v>1136</v>
      </c>
    </row>
    <row r="149" spans="2:7">
      <c r="B149" s="141" t="s">
        <v>311</v>
      </c>
      <c r="C149" s="139">
        <v>2635.9313140220002</v>
      </c>
      <c r="D149" s="139">
        <v>2480.2254590000002</v>
      </c>
      <c r="E149" s="140">
        <v>2869.9907889999999</v>
      </c>
      <c r="F149" s="139">
        <v>2801.7366350000002</v>
      </c>
      <c r="G149" s="139">
        <v>3262</v>
      </c>
    </row>
    <row r="150" spans="2:7">
      <c r="B150" s="117"/>
      <c r="C150" s="118"/>
      <c r="D150" s="118"/>
      <c r="E150" s="118"/>
      <c r="F150" s="118"/>
      <c r="G150" s="118"/>
    </row>
    <row r="151" spans="2:7">
      <c r="B151" s="116" t="s">
        <v>312</v>
      </c>
      <c r="C151" s="116">
        <v>2013</v>
      </c>
      <c r="D151" s="116">
        <v>2014</v>
      </c>
      <c r="E151" s="116">
        <v>2015</v>
      </c>
      <c r="F151" s="116">
        <v>2016</v>
      </c>
      <c r="G151" s="116">
        <v>2017</v>
      </c>
    </row>
    <row r="152" spans="2:7">
      <c r="B152" s="136" t="s">
        <v>313</v>
      </c>
      <c r="C152" s="138">
        <v>444</v>
      </c>
      <c r="D152" s="138">
        <v>389.57131099999998</v>
      </c>
      <c r="E152" s="138">
        <f>'[3]Key op.figures_HUN'!H130</f>
        <v>427.90195600000004</v>
      </c>
      <c r="F152" s="138">
        <v>403.47098099999994</v>
      </c>
      <c r="G152" s="138">
        <v>429.28015200000004</v>
      </c>
    </row>
    <row r="153" spans="2:7">
      <c r="B153" s="136" t="s">
        <v>314</v>
      </c>
      <c r="C153" s="138">
        <v>60</v>
      </c>
      <c r="D153" s="138">
        <v>74.890613999999999</v>
      </c>
      <c r="E153" s="138">
        <f>'[3]Key op.figures_HUN'!H131</f>
        <v>108.968604</v>
      </c>
      <c r="F153" s="138">
        <v>106.12537799999998</v>
      </c>
      <c r="G153" s="138">
        <v>103.031457</v>
      </c>
    </row>
    <row r="154" spans="2:7">
      <c r="B154" s="136" t="s">
        <v>315</v>
      </c>
      <c r="C154" s="138">
        <v>798</v>
      </c>
      <c r="D154" s="138">
        <v>661.49681900000007</v>
      </c>
      <c r="E154" s="138">
        <f>'[3]Key op.figures_HUN'!H132</f>
        <v>761.16102999999998</v>
      </c>
      <c r="F154" s="138">
        <v>735.29714600000011</v>
      </c>
      <c r="G154" s="138">
        <v>881.06744200000003</v>
      </c>
    </row>
    <row r="155" spans="2:7">
      <c r="B155" s="141" t="s">
        <v>316</v>
      </c>
      <c r="C155" s="139">
        <v>1302</v>
      </c>
      <c r="D155" s="139">
        <v>1125.958744</v>
      </c>
      <c r="E155" s="139">
        <f>'[3]Key op.figures_HUN'!H133</f>
        <v>1298.0315900000001</v>
      </c>
      <c r="F155" s="139">
        <v>1244.893505</v>
      </c>
      <c r="G155" s="139">
        <v>1413.381801</v>
      </c>
    </row>
    <row r="156" spans="2:7">
      <c r="B156" s="119"/>
      <c r="C156" s="118"/>
      <c r="D156" s="118"/>
      <c r="E156" s="118"/>
      <c r="F156" s="118"/>
      <c r="G156" s="118"/>
    </row>
    <row r="157" spans="2:7">
      <c r="B157" s="116" t="s">
        <v>317</v>
      </c>
      <c r="C157" s="116">
        <v>2013</v>
      </c>
      <c r="D157" s="116">
        <v>2014</v>
      </c>
      <c r="E157" s="116">
        <v>2015</v>
      </c>
      <c r="F157" s="116">
        <v>2016</v>
      </c>
      <c r="G157" s="116">
        <v>2017</v>
      </c>
    </row>
    <row r="158" spans="2:7">
      <c r="B158" s="136" t="s">
        <v>318</v>
      </c>
      <c r="C158" s="137">
        <v>502.65881997399993</v>
      </c>
      <c r="D158" s="137">
        <v>481.65641602699992</v>
      </c>
      <c r="E158" s="137">
        <f>'[4]Volumen Balance'!$AW$160</f>
        <v>532.81666699999994</v>
      </c>
      <c r="F158" s="137">
        <v>459.40817899999996</v>
      </c>
      <c r="G158" s="137">
        <v>497.38027599999992</v>
      </c>
    </row>
    <row r="159" spans="2:7">
      <c r="B159" s="134" t="s">
        <v>319</v>
      </c>
    </row>
  </sheetData>
  <pageMargins left="0.23622047244094491" right="0.27559055118110237" top="0.34" bottom="0.28000000000000003" header="0.31496062992125984" footer="0.31496062992125984"/>
  <pageSetup paperSize="9" scale="3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B2:G42"/>
  <sheetViews>
    <sheetView showGridLines="0" zoomScale="80" zoomScaleNormal="80" workbookViewId="0">
      <selection activeCell="G25" sqref="G25"/>
    </sheetView>
  </sheetViews>
  <sheetFormatPr defaultRowHeight="15"/>
  <cols>
    <col min="1" max="1" width="2.7109375" style="22" customWidth="1"/>
    <col min="2" max="2" width="48.28515625" style="22" customWidth="1"/>
    <col min="3" max="6" width="12.7109375" style="22" customWidth="1"/>
    <col min="7" max="16384" width="9.140625" style="22"/>
  </cols>
  <sheetData>
    <row r="2" spans="2:7">
      <c r="B2" s="123" t="s">
        <v>48</v>
      </c>
      <c r="C2" s="124"/>
      <c r="D2" s="124"/>
      <c r="E2" s="124"/>
      <c r="F2" s="124"/>
      <c r="G2" s="124"/>
    </row>
    <row r="3" spans="2:7" s="132" customFormat="1">
      <c r="B3" s="130"/>
      <c r="C3" s="131"/>
      <c r="D3" s="131"/>
      <c r="E3" s="131"/>
      <c r="F3" s="131"/>
      <c r="G3" s="131"/>
    </row>
    <row r="4" spans="2:7">
      <c r="B4" s="125" t="s">
        <v>320</v>
      </c>
      <c r="C4" s="116">
        <v>2013</v>
      </c>
      <c r="D4" s="116">
        <v>2014</v>
      </c>
      <c r="E4" s="116">
        <v>2015</v>
      </c>
      <c r="F4" s="116">
        <v>2016</v>
      </c>
      <c r="G4" s="116">
        <v>2017</v>
      </c>
    </row>
    <row r="5" spans="2:7">
      <c r="B5" s="136" t="s">
        <v>313</v>
      </c>
      <c r="C5" s="138">
        <v>366</v>
      </c>
      <c r="D5" s="138">
        <v>364</v>
      </c>
      <c r="E5" s="138">
        <v>364</v>
      </c>
      <c r="F5" s="138">
        <v>479</v>
      </c>
      <c r="G5" s="138">
        <v>465</v>
      </c>
    </row>
    <row r="6" spans="2:7">
      <c r="B6" s="136" t="s">
        <v>314</v>
      </c>
      <c r="C6" s="138">
        <v>212</v>
      </c>
      <c r="D6" s="138">
        <v>214</v>
      </c>
      <c r="E6" s="138">
        <v>253</v>
      </c>
      <c r="F6" s="138">
        <v>252</v>
      </c>
      <c r="G6" s="138">
        <v>253</v>
      </c>
    </row>
    <row r="7" spans="2:7">
      <c r="B7" s="136" t="s">
        <v>321</v>
      </c>
      <c r="C7" s="138">
        <v>147</v>
      </c>
      <c r="D7" s="138">
        <v>159</v>
      </c>
      <c r="E7" s="138">
        <v>202</v>
      </c>
      <c r="F7" s="138">
        <v>206</v>
      </c>
      <c r="G7" s="138">
        <v>213</v>
      </c>
    </row>
    <row r="8" spans="2:7">
      <c r="B8" s="136" t="s">
        <v>322</v>
      </c>
      <c r="C8" s="138">
        <v>149</v>
      </c>
      <c r="D8" s="138">
        <v>192</v>
      </c>
      <c r="E8" s="138">
        <v>316</v>
      </c>
      <c r="F8" s="138">
        <v>306</v>
      </c>
      <c r="G8" s="138">
        <v>306</v>
      </c>
    </row>
    <row r="9" spans="2:7">
      <c r="B9" s="136" t="s">
        <v>323</v>
      </c>
      <c r="C9" s="138">
        <v>23</v>
      </c>
      <c r="D9" s="138">
        <v>24</v>
      </c>
      <c r="E9" s="138">
        <v>0</v>
      </c>
      <c r="F9" s="138">
        <v>0</v>
      </c>
      <c r="G9" s="138">
        <v>0</v>
      </c>
    </row>
    <row r="10" spans="2:7">
      <c r="B10" s="136" t="s">
        <v>324</v>
      </c>
      <c r="C10" s="138">
        <v>38</v>
      </c>
      <c r="D10" s="138">
        <v>40</v>
      </c>
      <c r="E10" s="138">
        <v>40</v>
      </c>
      <c r="F10" s="138">
        <v>56</v>
      </c>
      <c r="G10" s="138">
        <v>52</v>
      </c>
    </row>
    <row r="11" spans="2:7">
      <c r="B11" s="136" t="s">
        <v>325</v>
      </c>
      <c r="C11" s="138">
        <v>38</v>
      </c>
      <c r="D11" s="138">
        <v>42</v>
      </c>
      <c r="E11" s="138">
        <v>47</v>
      </c>
      <c r="F11" s="138">
        <v>53</v>
      </c>
      <c r="G11" s="138">
        <v>60</v>
      </c>
    </row>
    <row r="12" spans="2:7">
      <c r="B12" s="136" t="s">
        <v>326</v>
      </c>
      <c r="C12" s="138">
        <v>196</v>
      </c>
      <c r="D12" s="138">
        <v>116</v>
      </c>
      <c r="E12" s="138">
        <v>107</v>
      </c>
      <c r="F12" s="138">
        <v>83</v>
      </c>
      <c r="G12" s="138">
        <v>0</v>
      </c>
    </row>
    <row r="13" spans="2:7">
      <c r="B13" s="136" t="s">
        <v>223</v>
      </c>
      <c r="C13" s="138">
        <v>435</v>
      </c>
      <c r="D13" s="138">
        <v>434</v>
      </c>
      <c r="E13" s="138">
        <v>431</v>
      </c>
      <c r="F13" s="138">
        <v>430</v>
      </c>
      <c r="G13" s="138">
        <v>428</v>
      </c>
    </row>
    <row r="14" spans="2:7">
      <c r="B14" s="136" t="s">
        <v>327</v>
      </c>
      <c r="C14" s="138">
        <v>104</v>
      </c>
      <c r="D14" s="138">
        <v>102</v>
      </c>
      <c r="E14" s="138">
        <v>100</v>
      </c>
      <c r="F14" s="138">
        <v>101</v>
      </c>
      <c r="G14" s="138">
        <v>103</v>
      </c>
    </row>
    <row r="15" spans="2:7">
      <c r="B15" s="153" t="s">
        <v>328</v>
      </c>
      <c r="C15" s="138">
        <v>1</v>
      </c>
      <c r="D15" s="138">
        <v>1</v>
      </c>
      <c r="E15" s="138">
        <v>1</v>
      </c>
      <c r="F15" s="138">
        <v>1</v>
      </c>
      <c r="G15" s="138">
        <v>1</v>
      </c>
    </row>
    <row r="16" spans="2:7">
      <c r="B16" s="141" t="s">
        <v>157</v>
      </c>
      <c r="C16" s="139">
        <v>1709</v>
      </c>
      <c r="D16" s="139">
        <v>1688</v>
      </c>
      <c r="E16" s="139">
        <v>1861</v>
      </c>
      <c r="F16" s="139">
        <v>1967</v>
      </c>
      <c r="G16" s="167">
        <v>1881</v>
      </c>
    </row>
    <row r="17" spans="2:7">
      <c r="B17" s="134" t="s">
        <v>329</v>
      </c>
      <c r="C17" s="118"/>
      <c r="D17" s="118"/>
      <c r="E17" s="118"/>
      <c r="F17" s="118"/>
      <c r="G17" s="118"/>
    </row>
    <row r="18" spans="2:7">
      <c r="B18" s="135" t="s">
        <v>330</v>
      </c>
      <c r="C18" s="118"/>
      <c r="D18" s="118"/>
      <c r="E18" s="118"/>
      <c r="F18" s="118"/>
      <c r="G18" s="118"/>
    </row>
    <row r="19" spans="2:7">
      <c r="B19" s="133" t="s">
        <v>331</v>
      </c>
      <c r="C19" s="118"/>
      <c r="D19" s="118"/>
      <c r="E19" s="118"/>
      <c r="F19" s="118"/>
      <c r="G19" s="118"/>
    </row>
    <row r="20" spans="2:7" ht="26.25">
      <c r="B20" s="133" t="s">
        <v>332</v>
      </c>
      <c r="C20" s="118"/>
      <c r="D20" s="118"/>
      <c r="E20" s="118"/>
      <c r="F20" s="118"/>
      <c r="G20" s="118"/>
    </row>
    <row r="21" spans="2:7">
      <c r="B21" s="125" t="s">
        <v>333</v>
      </c>
      <c r="C21" s="116">
        <v>2013</v>
      </c>
      <c r="D21" s="116">
        <v>2014</v>
      </c>
      <c r="E21" s="116">
        <v>2015</v>
      </c>
      <c r="F21" s="116">
        <v>2016</v>
      </c>
      <c r="G21" s="116">
        <v>2017</v>
      </c>
    </row>
    <row r="22" spans="2:7">
      <c r="B22" s="136" t="s">
        <v>334</v>
      </c>
      <c r="C22" s="138">
        <v>1105</v>
      </c>
      <c r="D22" s="138">
        <v>1073</v>
      </c>
      <c r="E22" s="138">
        <v>1143</v>
      </c>
      <c r="F22" s="138">
        <v>1237.0539160000001</v>
      </c>
      <c r="G22" s="164">
        <v>1263</v>
      </c>
    </row>
    <row r="23" spans="2:7">
      <c r="B23" s="136" t="s">
        <v>290</v>
      </c>
      <c r="C23" s="138">
        <v>2289</v>
      </c>
      <c r="D23" s="138">
        <v>2347</v>
      </c>
      <c r="E23" s="138">
        <v>2615</v>
      </c>
      <c r="F23" s="138">
        <v>2908.5596379999997</v>
      </c>
      <c r="G23" s="164">
        <v>3133</v>
      </c>
    </row>
    <row r="24" spans="2:7">
      <c r="B24" s="136" t="s">
        <v>271</v>
      </c>
      <c r="C24" s="138">
        <v>86</v>
      </c>
      <c r="D24" s="138">
        <v>93</v>
      </c>
      <c r="E24" s="138">
        <v>98</v>
      </c>
      <c r="F24" s="138">
        <v>99.914969999999997</v>
      </c>
      <c r="G24" s="164">
        <v>103</v>
      </c>
    </row>
    <row r="25" spans="2:7">
      <c r="B25" s="141" t="s">
        <v>335</v>
      </c>
      <c r="C25" s="161">
        <v>3480</v>
      </c>
      <c r="D25" s="161">
        <v>3513</v>
      </c>
      <c r="E25" s="161">
        <v>3856</v>
      </c>
      <c r="F25" s="161">
        <v>4245.5285239999994</v>
      </c>
      <c r="G25" s="168">
        <v>4499</v>
      </c>
    </row>
    <row r="26" spans="2:7">
      <c r="B26" s="135" t="s">
        <v>336</v>
      </c>
      <c r="C26" s="121"/>
      <c r="D26" s="121"/>
      <c r="E26" s="121"/>
      <c r="F26" s="121"/>
      <c r="G26" s="121"/>
    </row>
    <row r="27" spans="2:7">
      <c r="B27" s="133" t="s">
        <v>337</v>
      </c>
      <c r="C27" s="118"/>
      <c r="D27" s="118"/>
      <c r="E27" s="118"/>
      <c r="F27" s="118"/>
      <c r="G27" s="118"/>
    </row>
    <row r="28" spans="2:7">
      <c r="B28" s="122"/>
      <c r="C28" s="118"/>
      <c r="D28" s="118"/>
      <c r="E28" s="118"/>
      <c r="F28" s="118"/>
      <c r="G28" s="118"/>
    </row>
    <row r="29" spans="2:7">
      <c r="B29" s="125" t="s">
        <v>338</v>
      </c>
      <c r="C29" s="116">
        <v>2013</v>
      </c>
      <c r="D29" s="116">
        <v>2014</v>
      </c>
      <c r="E29" s="116">
        <v>2015</v>
      </c>
      <c r="F29" s="116">
        <v>2016</v>
      </c>
      <c r="G29" s="116">
        <v>2017</v>
      </c>
    </row>
    <row r="30" spans="2:7">
      <c r="B30" s="136" t="s">
        <v>313</v>
      </c>
      <c r="C30" s="162">
        <v>776</v>
      </c>
      <c r="D30" s="162">
        <v>846</v>
      </c>
      <c r="E30" s="162">
        <v>917</v>
      </c>
      <c r="F30" s="162">
        <v>1043</v>
      </c>
      <c r="G30" s="169">
        <v>1183</v>
      </c>
    </row>
    <row r="31" spans="2:7">
      <c r="B31" s="136" t="s">
        <v>314</v>
      </c>
      <c r="C31" s="162">
        <v>413</v>
      </c>
      <c r="D31" s="162">
        <v>444</v>
      </c>
      <c r="E31" s="162">
        <v>526</v>
      </c>
      <c r="F31" s="162">
        <v>610</v>
      </c>
      <c r="G31" s="169">
        <v>655</v>
      </c>
    </row>
    <row r="32" spans="2:7">
      <c r="B32" s="136" t="s">
        <v>321</v>
      </c>
      <c r="C32" s="162">
        <v>498</v>
      </c>
      <c r="D32" s="162">
        <v>492</v>
      </c>
      <c r="E32" s="162">
        <v>571</v>
      </c>
      <c r="F32" s="162">
        <v>643</v>
      </c>
      <c r="G32" s="169">
        <v>693</v>
      </c>
    </row>
    <row r="33" spans="2:7">
      <c r="B33" s="136" t="s">
        <v>322</v>
      </c>
      <c r="C33" s="162">
        <v>134</v>
      </c>
      <c r="D33" s="162">
        <v>145</v>
      </c>
      <c r="E33" s="162">
        <v>350</v>
      </c>
      <c r="F33" s="162">
        <v>455</v>
      </c>
      <c r="G33" s="169">
        <v>473</v>
      </c>
    </row>
    <row r="34" spans="2:7">
      <c r="B34" s="136" t="s">
        <v>323</v>
      </c>
      <c r="C34" s="162">
        <v>93</v>
      </c>
      <c r="D34" s="162">
        <v>75</v>
      </c>
      <c r="E34" s="162">
        <v>0</v>
      </c>
      <c r="F34" s="162">
        <v>0</v>
      </c>
      <c r="G34" s="169">
        <v>0</v>
      </c>
    </row>
    <row r="35" spans="2:7">
      <c r="B35" s="136" t="s">
        <v>324</v>
      </c>
      <c r="C35" s="162">
        <v>91</v>
      </c>
      <c r="D35" s="162">
        <v>98</v>
      </c>
      <c r="E35" s="162">
        <v>112</v>
      </c>
      <c r="F35" s="162">
        <v>130</v>
      </c>
      <c r="G35" s="169">
        <v>148</v>
      </c>
    </row>
    <row r="36" spans="2:7">
      <c r="B36" s="136" t="s">
        <v>325</v>
      </c>
      <c r="C36" s="162">
        <v>56</v>
      </c>
      <c r="D36" s="162">
        <v>60</v>
      </c>
      <c r="E36" s="162">
        <v>62</v>
      </c>
      <c r="F36" s="162">
        <v>64</v>
      </c>
      <c r="G36" s="169">
        <v>70</v>
      </c>
    </row>
    <row r="37" spans="2:7">
      <c r="B37" s="136" t="s">
        <v>326</v>
      </c>
      <c r="C37" s="162">
        <v>157</v>
      </c>
      <c r="D37" s="162">
        <v>113</v>
      </c>
      <c r="E37" s="162">
        <v>83</v>
      </c>
      <c r="F37" s="162">
        <v>70</v>
      </c>
      <c r="G37" s="169">
        <v>25</v>
      </c>
    </row>
    <row r="38" spans="2:7">
      <c r="B38" s="136" t="s">
        <v>223</v>
      </c>
      <c r="C38" s="162">
        <v>1106</v>
      </c>
      <c r="D38" s="162">
        <v>1077</v>
      </c>
      <c r="E38" s="162">
        <v>1045</v>
      </c>
      <c r="F38" s="162">
        <v>1028</v>
      </c>
      <c r="G38" s="169">
        <v>1038</v>
      </c>
    </row>
    <row r="39" spans="2:7">
      <c r="B39" s="136" t="s">
        <v>327</v>
      </c>
      <c r="C39" s="162">
        <v>56</v>
      </c>
      <c r="D39" s="162">
        <v>57</v>
      </c>
      <c r="E39" s="162">
        <v>92</v>
      </c>
      <c r="F39" s="162">
        <v>99</v>
      </c>
      <c r="G39" s="169">
        <v>109</v>
      </c>
    </row>
    <row r="40" spans="2:7">
      <c r="B40" s="136" t="s">
        <v>339</v>
      </c>
      <c r="C40" s="162">
        <v>14</v>
      </c>
      <c r="D40" s="162">
        <v>13</v>
      </c>
      <c r="E40" s="162">
        <v>0</v>
      </c>
      <c r="F40" s="162">
        <v>4</v>
      </c>
      <c r="G40" s="169">
        <v>2</v>
      </c>
    </row>
    <row r="41" spans="2:7">
      <c r="B41" s="141" t="s">
        <v>157</v>
      </c>
      <c r="C41" s="163">
        <v>3394</v>
      </c>
      <c r="D41" s="163">
        <v>3420</v>
      </c>
      <c r="E41" s="163">
        <v>3758</v>
      </c>
      <c r="F41" s="163">
        <v>4146</v>
      </c>
      <c r="G41" s="170">
        <v>4396</v>
      </c>
    </row>
    <row r="42" spans="2:7">
      <c r="B42" s="122"/>
      <c r="C42" s="118"/>
      <c r="D42" s="118"/>
      <c r="E42" s="118"/>
      <c r="F42" s="118"/>
      <c r="G42" s="118"/>
    </row>
  </sheetData>
  <pageMargins left="0.23622047244094491" right="0.27559055118110237" top="0.34" bottom="0.28000000000000003" header="0.31496062992125984" footer="0.31496062992125984"/>
  <pageSetup paperSize="9" scale="3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7">
    <tabColor theme="5" tint="-0.249977111117893"/>
    <pageSetUpPr fitToPage="1"/>
  </sheetPr>
  <dimension ref="B2:G8"/>
  <sheetViews>
    <sheetView showGridLines="0" zoomScale="80" zoomScaleNormal="80" workbookViewId="0">
      <selection activeCell="G5" sqref="G5:G6"/>
    </sheetView>
  </sheetViews>
  <sheetFormatPr defaultRowHeight="15"/>
  <cols>
    <col min="1" max="1" width="2.7109375" style="2" customWidth="1"/>
    <col min="2" max="2" width="43.140625" style="2" customWidth="1"/>
    <col min="3" max="7" width="12.7109375" style="2" customWidth="1"/>
    <col min="8" max="16384" width="9.140625" style="2"/>
  </cols>
  <sheetData>
    <row r="2" spans="2:7">
      <c r="B2" s="123" t="s">
        <v>192</v>
      </c>
      <c r="C2" s="1"/>
      <c r="D2" s="1"/>
      <c r="E2" s="31"/>
      <c r="F2" s="31"/>
      <c r="G2" s="31"/>
    </row>
    <row r="3" spans="2:7" s="33" customFormat="1">
      <c r="B3" s="36"/>
      <c r="C3" s="32"/>
      <c r="D3" s="32"/>
    </row>
    <row r="4" spans="2:7">
      <c r="B4" s="3" t="s">
        <v>340</v>
      </c>
      <c r="C4" s="116">
        <v>2013</v>
      </c>
      <c r="D4" s="116">
        <v>2014</v>
      </c>
      <c r="E4" s="116">
        <v>2015</v>
      </c>
      <c r="F4" s="116">
        <v>2016</v>
      </c>
      <c r="G4" s="116">
        <v>2017</v>
      </c>
    </row>
    <row r="5" spans="2:7">
      <c r="B5" s="106" t="s">
        <v>341</v>
      </c>
      <c r="C5" s="107">
        <v>10916</v>
      </c>
      <c r="D5" s="107">
        <v>11556.247396000001</v>
      </c>
      <c r="E5" s="107">
        <v>10740.500000000004</v>
      </c>
      <c r="F5" s="107">
        <v>11958</v>
      </c>
      <c r="G5" s="107">
        <v>14629.058942441698</v>
      </c>
    </row>
    <row r="6" spans="2:7">
      <c r="B6" s="106" t="s">
        <v>342</v>
      </c>
      <c r="C6" s="107">
        <v>3531</v>
      </c>
      <c r="D6" s="107">
        <v>2507.275858</v>
      </c>
      <c r="E6" s="107">
        <v>2352.5999999999995</v>
      </c>
      <c r="F6" s="138">
        <v>2994.4</v>
      </c>
      <c r="G6" s="138">
        <v>5702.5936360434998</v>
      </c>
    </row>
    <row r="7" spans="2:7">
      <c r="B7" s="36"/>
      <c r="C7" s="32"/>
      <c r="D7" s="32"/>
      <c r="E7" s="33"/>
      <c r="F7" s="33"/>
      <c r="G7" s="33"/>
    </row>
    <row r="8" spans="2:7">
      <c r="B8" s="33"/>
      <c r="C8" s="33"/>
      <c r="D8" s="33"/>
      <c r="E8" s="33"/>
      <c r="F8" s="33"/>
      <c r="G8" s="33"/>
    </row>
  </sheetData>
  <pageMargins left="0.24" right="0.39" top="0.41" bottom="0.74803149606299213" header="0.31496062992125984" footer="0.31496062992125984"/>
  <pageSetup paperSize="9" scale="91"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8">
    <tabColor theme="5" tint="-0.249977111117893"/>
    <pageSetUpPr fitToPage="1"/>
  </sheetPr>
  <dimension ref="A2:G48"/>
  <sheetViews>
    <sheetView showGridLines="0" topLeftCell="A16" zoomScale="85" zoomScaleNormal="85" workbookViewId="0">
      <selection activeCell="G42" sqref="G42"/>
    </sheetView>
  </sheetViews>
  <sheetFormatPr defaultRowHeight="15"/>
  <cols>
    <col min="1" max="1" width="3.7109375" style="34" customWidth="1"/>
    <col min="2" max="2" width="44.28515625" style="34" customWidth="1"/>
    <col min="3" max="5" width="12.7109375" style="34" customWidth="1"/>
    <col min="6" max="7" width="12.7109375" style="132" customWidth="1"/>
    <col min="8" max="16384" width="9.140625" style="34"/>
  </cols>
  <sheetData>
    <row r="2" spans="1:7">
      <c r="A2" s="41"/>
      <c r="B2" s="123" t="s">
        <v>343</v>
      </c>
      <c r="C2" s="124"/>
      <c r="D2" s="124"/>
      <c r="E2" s="24"/>
      <c r="F2" s="24"/>
      <c r="G2" s="24"/>
    </row>
    <row r="3" spans="1:7">
      <c r="A3" s="41"/>
      <c r="B3" s="120"/>
      <c r="C3" s="127"/>
      <c r="D3" s="127"/>
      <c r="E3" s="132"/>
    </row>
    <row r="4" spans="1:7">
      <c r="A4" s="41"/>
      <c r="B4" s="116" t="s">
        <v>344</v>
      </c>
      <c r="C4" s="116">
        <v>2013</v>
      </c>
      <c r="D4" s="116">
        <v>2014</v>
      </c>
      <c r="E4" s="116">
        <v>2015</v>
      </c>
      <c r="F4" s="116">
        <v>2016</v>
      </c>
      <c r="G4" s="116">
        <v>2017</v>
      </c>
    </row>
    <row r="5" spans="1:7">
      <c r="A5" s="41"/>
      <c r="B5" s="136" t="s">
        <v>345</v>
      </c>
      <c r="C5" s="149">
        <v>5.4220290000000002</v>
      </c>
      <c r="D5" s="149">
        <v>5.1161849999999998</v>
      </c>
      <c r="E5" s="149">
        <f>[5]Graphs_EN!$H$8</f>
        <v>5.6102410000000003</v>
      </c>
      <c r="F5" s="149">
        <f>[6]Graphs_EN!$H$8</f>
        <v>5.265493215492925</v>
      </c>
      <c r="G5" s="149">
        <f>[7]Graphs_EN!$I$8</f>
        <v>6.52</v>
      </c>
    </row>
    <row r="6" spans="1:7" ht="17.25">
      <c r="A6" s="41"/>
      <c r="B6" s="136" t="s">
        <v>346</v>
      </c>
      <c r="C6" s="150">
        <v>133</v>
      </c>
      <c r="D6" s="150">
        <v>193.5</v>
      </c>
      <c r="E6" s="150">
        <f>'[5]Perf Table ENV'!$V$59</f>
        <v>16.899999999999999</v>
      </c>
      <c r="F6" s="150">
        <f>[6]Graphs_EN!$H$49</f>
        <v>637.1</v>
      </c>
      <c r="G6" s="150">
        <f>[7]Graphs_EN!$I$50</f>
        <v>129.08099999999999</v>
      </c>
    </row>
    <row r="7" spans="1:7">
      <c r="A7" s="41"/>
      <c r="B7" s="120"/>
      <c r="C7" s="127"/>
      <c r="D7" s="132"/>
      <c r="E7" s="132"/>
    </row>
    <row r="8" spans="1:7">
      <c r="A8" s="41"/>
      <c r="B8" s="116" t="s">
        <v>347</v>
      </c>
      <c r="C8" s="116">
        <v>2013</v>
      </c>
      <c r="D8" s="116">
        <v>2014</v>
      </c>
      <c r="E8" s="116">
        <v>2015</v>
      </c>
      <c r="F8" s="116">
        <v>2016</v>
      </c>
      <c r="G8" s="116">
        <v>2017</v>
      </c>
    </row>
    <row r="9" spans="1:7">
      <c r="A9" s="41"/>
      <c r="B9" s="136" t="s">
        <v>348</v>
      </c>
      <c r="C9" s="151" t="s">
        <v>108</v>
      </c>
      <c r="D9" s="152">
        <v>1.5</v>
      </c>
      <c r="E9" s="152">
        <f>'[7]HSE 23March2016'!$BX$174</f>
        <v>2.3489674341839462</v>
      </c>
      <c r="F9" s="152">
        <f>'[6]Perf Table SOC'!$X$7</f>
        <v>1.96</v>
      </c>
      <c r="G9" s="152">
        <f>[7]Graphs_EN!$I$80</f>
        <v>2.38</v>
      </c>
    </row>
    <row r="10" spans="1:7">
      <c r="A10" s="41"/>
      <c r="B10" s="136" t="s">
        <v>349</v>
      </c>
      <c r="C10" s="151" t="s">
        <v>108</v>
      </c>
      <c r="D10" s="152">
        <v>1.6</v>
      </c>
      <c r="E10" s="152">
        <f>'[5]HSE 23March2016'!$CA$171</f>
        <v>1.4433342008567964</v>
      </c>
      <c r="F10" s="152">
        <f>[6]Graphs_EN!$H$76</f>
        <v>1.33</v>
      </c>
      <c r="G10" s="152">
        <f>[7]Graphs_EN!$I$79</f>
        <v>1.53</v>
      </c>
    </row>
    <row r="11" spans="1:7">
      <c r="A11" s="41"/>
      <c r="B11" s="136" t="s">
        <v>350</v>
      </c>
      <c r="C11" s="150">
        <v>0</v>
      </c>
      <c r="D11" s="150">
        <v>0</v>
      </c>
      <c r="E11" s="150">
        <v>1</v>
      </c>
      <c r="F11" s="150">
        <f>[6]Graphs_EN!$H$80</f>
        <v>0</v>
      </c>
      <c r="G11" s="150">
        <f>[7]Graphs_EN!$I$85</f>
        <v>0</v>
      </c>
    </row>
    <row r="12" spans="1:7">
      <c r="A12" s="41"/>
      <c r="B12" s="136" t="s">
        <v>351</v>
      </c>
      <c r="C12" s="150">
        <v>0</v>
      </c>
      <c r="D12" s="150">
        <v>1</v>
      </c>
      <c r="E12" s="150">
        <v>4</v>
      </c>
      <c r="F12" s="150">
        <f>[6]Graphs_EN!$H$80</f>
        <v>0</v>
      </c>
      <c r="G12" s="150">
        <f>[7]Graphs_EN!$I$86</f>
        <v>2</v>
      </c>
    </row>
    <row r="13" spans="1:7">
      <c r="A13" s="41"/>
      <c r="B13" s="120"/>
      <c r="C13" s="127"/>
      <c r="D13" s="132"/>
      <c r="E13" s="132"/>
    </row>
    <row r="14" spans="1:7">
      <c r="A14" s="41"/>
      <c r="B14" s="116" t="s">
        <v>352</v>
      </c>
      <c r="C14" s="116">
        <v>2013</v>
      </c>
      <c r="D14" s="116">
        <v>2014</v>
      </c>
      <c r="E14" s="116">
        <v>2015</v>
      </c>
      <c r="F14" s="116">
        <v>2016</v>
      </c>
      <c r="G14" s="116">
        <v>2017</v>
      </c>
    </row>
    <row r="15" spans="1:7">
      <c r="A15" s="41"/>
      <c r="B15" s="136" t="s">
        <v>353</v>
      </c>
      <c r="C15" s="150">
        <v>6618.4480339500005</v>
      </c>
      <c r="D15" s="150">
        <v>3004.5</v>
      </c>
      <c r="E15" s="150">
        <f>[5]Graphs_EN!$H$103</f>
        <v>1898.2175050999999</v>
      </c>
      <c r="F15" s="150">
        <f>[6]Graphs_EN!$H$105</f>
        <v>1571.4788779999999</v>
      </c>
      <c r="G15" s="150">
        <f>[7]Graphs_EN!$I$109</f>
        <v>1474.3323008061</v>
      </c>
    </row>
    <row r="16" spans="1:7">
      <c r="A16" s="41"/>
      <c r="B16" s="136" t="s">
        <v>354</v>
      </c>
      <c r="C16" s="150">
        <v>81</v>
      </c>
      <c r="D16" s="150">
        <v>88</v>
      </c>
      <c r="E16" s="150">
        <f>[5]Graphs_EN!$H$130</f>
        <v>90</v>
      </c>
      <c r="F16" s="150">
        <f>[6]Graphs_EN!$H$132</f>
        <v>93</v>
      </c>
      <c r="G16" s="150">
        <f>[7]Graphs_EN!$I$136</f>
        <v>110</v>
      </c>
    </row>
    <row r="17" spans="1:7">
      <c r="A17" s="41"/>
      <c r="B17" s="136" t="s">
        <v>355</v>
      </c>
      <c r="C17" s="150">
        <v>25</v>
      </c>
      <c r="D17" s="150">
        <v>22</v>
      </c>
      <c r="E17" s="150">
        <v>27</v>
      </c>
      <c r="F17" s="150">
        <v>26</v>
      </c>
      <c r="G17" s="150">
        <f>[7]Graphs_EN!$I$138</f>
        <v>33</v>
      </c>
    </row>
    <row r="18" spans="1:7">
      <c r="A18" s="41"/>
      <c r="B18" s="43" t="s">
        <v>356</v>
      </c>
      <c r="C18" s="127"/>
      <c r="D18" s="132"/>
      <c r="E18" s="132"/>
    </row>
    <row r="19" spans="1:7" ht="15.75">
      <c r="A19" s="41"/>
      <c r="B19" s="43" t="s">
        <v>357</v>
      </c>
      <c r="C19" s="127"/>
      <c r="D19" s="132"/>
      <c r="E19" s="132"/>
    </row>
    <row r="20" spans="1:7">
      <c r="A20" s="41"/>
      <c r="B20" s="43" t="s">
        <v>358</v>
      </c>
      <c r="C20" s="127"/>
      <c r="D20" s="132"/>
      <c r="E20" s="132"/>
    </row>
    <row r="21" spans="1:7">
      <c r="A21" s="41"/>
      <c r="B21" s="38" t="s">
        <v>359</v>
      </c>
      <c r="C21" s="127"/>
      <c r="D21" s="132"/>
      <c r="E21" s="132"/>
    </row>
    <row r="22" spans="1:7" s="132" customFormat="1"/>
    <row r="23" spans="1:7">
      <c r="A23" s="132"/>
      <c r="B23" s="128" t="s">
        <v>360</v>
      </c>
      <c r="C23" s="124"/>
      <c r="D23" s="24"/>
      <c r="E23" s="24"/>
      <c r="F23" s="24"/>
      <c r="G23" s="24"/>
    </row>
    <row r="24" spans="1:7" ht="16.5" customHeight="1">
      <c r="A24" s="41"/>
      <c r="B24" s="120"/>
      <c r="C24" s="127"/>
      <c r="D24" s="132"/>
      <c r="E24" s="132"/>
    </row>
    <row r="25" spans="1:7">
      <c r="A25" s="41"/>
      <c r="B25" s="116" t="s">
        <v>361</v>
      </c>
      <c r="C25" s="116">
        <v>2013</v>
      </c>
      <c r="D25" s="116">
        <v>2014</v>
      </c>
      <c r="E25" s="116">
        <v>2015</v>
      </c>
      <c r="F25" s="116">
        <v>2016</v>
      </c>
      <c r="G25" s="116">
        <v>2017</v>
      </c>
    </row>
    <row r="26" spans="1:7">
      <c r="A26" s="132"/>
      <c r="B26" s="136" t="s">
        <v>362</v>
      </c>
      <c r="C26" s="138">
        <v>1473</v>
      </c>
      <c r="D26" s="138">
        <v>1426</v>
      </c>
      <c r="E26" s="150">
        <v>1336</v>
      </c>
      <c r="F26" s="150">
        <v>1265</v>
      </c>
      <c r="G26" s="150">
        <v>1212</v>
      </c>
    </row>
    <row r="27" spans="1:7">
      <c r="A27" s="41"/>
      <c r="B27" s="136" t="s">
        <v>255</v>
      </c>
      <c r="C27" s="138">
        <v>2521</v>
      </c>
      <c r="D27" s="138">
        <v>2485</v>
      </c>
      <c r="E27" s="150">
        <v>2470</v>
      </c>
      <c r="F27" s="150">
        <v>2514</v>
      </c>
      <c r="G27" s="150">
        <v>2455</v>
      </c>
    </row>
    <row r="28" spans="1:7">
      <c r="A28" s="132"/>
      <c r="B28" s="136" t="s">
        <v>150</v>
      </c>
      <c r="C28" s="83"/>
      <c r="D28" s="83"/>
      <c r="E28" s="83"/>
      <c r="F28" s="83"/>
      <c r="G28" s="83"/>
    </row>
    <row r="29" spans="1:7">
      <c r="A29" s="41"/>
      <c r="B29" s="136" t="s">
        <v>363</v>
      </c>
      <c r="C29" s="83"/>
      <c r="D29" s="83"/>
      <c r="E29" s="83"/>
      <c r="F29" s="83"/>
      <c r="G29" s="83"/>
    </row>
    <row r="30" spans="1:7">
      <c r="A30" s="41"/>
      <c r="B30" s="136" t="s">
        <v>364</v>
      </c>
      <c r="C30" s="83"/>
      <c r="D30" s="83"/>
      <c r="E30" s="83"/>
      <c r="F30" s="83"/>
      <c r="G30" s="83"/>
    </row>
    <row r="31" spans="1:7" ht="9" customHeight="1">
      <c r="A31" s="41"/>
      <c r="B31" s="42"/>
      <c r="C31" s="39"/>
      <c r="D31" s="39"/>
      <c r="E31" s="39"/>
      <c r="F31" s="39"/>
      <c r="G31" s="39"/>
    </row>
    <row r="32" spans="1:7">
      <c r="A32" s="41"/>
      <c r="B32" s="141" t="s">
        <v>365</v>
      </c>
      <c r="C32" s="139">
        <v>5071</v>
      </c>
      <c r="D32" s="139">
        <v>5021</v>
      </c>
      <c r="E32" s="155">
        <v>4776</v>
      </c>
      <c r="F32" s="155">
        <v>4770</v>
      </c>
      <c r="G32" s="155">
        <v>4802</v>
      </c>
    </row>
    <row r="33" spans="1:7">
      <c r="A33" s="41"/>
      <c r="B33" s="141" t="s">
        <v>366</v>
      </c>
      <c r="C33" s="139">
        <v>23447</v>
      </c>
      <c r="D33" s="139">
        <v>22459</v>
      </c>
      <c r="E33" s="155">
        <v>21958</v>
      </c>
      <c r="F33" s="155">
        <v>20319</v>
      </c>
      <c r="G33" s="155">
        <v>20637</v>
      </c>
    </row>
    <row r="34" spans="1:7">
      <c r="A34" s="132"/>
      <c r="B34" s="141" t="s">
        <v>367</v>
      </c>
      <c r="C34" s="139">
        <v>28548</v>
      </c>
      <c r="D34" s="139">
        <v>27480</v>
      </c>
      <c r="E34" s="155">
        <v>26734</v>
      </c>
      <c r="F34" s="155">
        <v>25089</v>
      </c>
      <c r="G34" s="155">
        <v>25439</v>
      </c>
    </row>
    <row r="35" spans="1:7">
      <c r="A35" s="41"/>
      <c r="B35" s="40" t="s">
        <v>368</v>
      </c>
      <c r="C35" s="127"/>
      <c r="D35" s="132"/>
      <c r="E35" s="132"/>
    </row>
    <row r="36" spans="1:7">
      <c r="A36" s="41"/>
      <c r="B36" s="38" t="s">
        <v>330</v>
      </c>
      <c r="C36" s="127"/>
      <c r="D36" s="132"/>
      <c r="E36" s="132"/>
    </row>
    <row r="37" spans="1:7">
      <c r="A37" s="132"/>
      <c r="B37" s="38" t="s">
        <v>331</v>
      </c>
      <c r="C37" s="127"/>
      <c r="D37" s="132"/>
      <c r="E37" s="132"/>
    </row>
    <row r="38" spans="1:7" ht="7.5" customHeight="1">
      <c r="A38" s="41"/>
      <c r="B38" s="120"/>
      <c r="C38" s="127"/>
      <c r="D38" s="132"/>
      <c r="E38" s="132"/>
    </row>
    <row r="39" spans="1:7">
      <c r="A39" s="41"/>
      <c r="B39" s="116" t="s">
        <v>369</v>
      </c>
      <c r="C39" s="116">
        <v>2013</v>
      </c>
      <c r="D39" s="116">
        <v>2014</v>
      </c>
      <c r="E39" s="116">
        <v>2015</v>
      </c>
      <c r="F39" s="116">
        <v>2016</v>
      </c>
      <c r="G39" s="116">
        <v>2017</v>
      </c>
    </row>
    <row r="40" spans="1:7">
      <c r="A40" s="132"/>
      <c r="B40" s="136" t="s">
        <v>370</v>
      </c>
      <c r="C40" s="138">
        <v>5098</v>
      </c>
      <c r="D40" s="138">
        <v>5012</v>
      </c>
      <c r="E40" s="150">
        <v>4810</v>
      </c>
      <c r="F40" s="150">
        <v>4753</v>
      </c>
      <c r="G40" s="150">
        <v>4878</v>
      </c>
    </row>
    <row r="41" spans="1:7">
      <c r="A41" s="41"/>
      <c r="B41" s="136" t="s">
        <v>366</v>
      </c>
      <c r="C41" s="138">
        <v>23671</v>
      </c>
      <c r="D41" s="138">
        <v>22487</v>
      </c>
      <c r="E41" s="150">
        <v>21149</v>
      </c>
      <c r="F41" s="150">
        <v>20233</v>
      </c>
      <c r="G41" s="150">
        <v>21168</v>
      </c>
    </row>
    <row r="42" spans="1:7">
      <c r="A42" s="41"/>
      <c r="B42" s="141" t="s">
        <v>367</v>
      </c>
      <c r="C42" s="139">
        <v>28769</v>
      </c>
      <c r="D42" s="139">
        <v>27499</v>
      </c>
      <c r="E42" s="155">
        <v>25959</v>
      </c>
      <c r="F42" s="155">
        <v>24986</v>
      </c>
      <c r="G42" s="155">
        <v>26046</v>
      </c>
    </row>
    <row r="43" spans="1:7">
      <c r="A43" s="132"/>
      <c r="B43" s="37" t="s">
        <v>371</v>
      </c>
      <c r="C43" s="127"/>
      <c r="D43" s="132"/>
      <c r="E43" s="132"/>
    </row>
    <row r="44" spans="1:7">
      <c r="A44" s="132"/>
      <c r="B44" s="120"/>
      <c r="C44" s="127"/>
      <c r="D44" s="132"/>
      <c r="E44" s="132"/>
    </row>
    <row r="45" spans="1:7">
      <c r="A45" s="132"/>
      <c r="B45" s="116" t="s">
        <v>372</v>
      </c>
      <c r="C45" s="116">
        <v>2013</v>
      </c>
      <c r="D45" s="116">
        <v>2014</v>
      </c>
      <c r="E45" s="116">
        <v>2015</v>
      </c>
      <c r="F45" s="116">
        <v>2016</v>
      </c>
      <c r="G45" s="116">
        <v>2017</v>
      </c>
    </row>
    <row r="46" spans="1:7">
      <c r="A46" s="132"/>
      <c r="B46" s="136" t="s">
        <v>373</v>
      </c>
      <c r="C46" s="150">
        <v>1140</v>
      </c>
      <c r="D46" s="150">
        <v>1409</v>
      </c>
      <c r="E46" s="150">
        <v>3229</v>
      </c>
      <c r="F46" s="150">
        <v>3100</v>
      </c>
      <c r="G46" s="150">
        <v>2639</v>
      </c>
    </row>
    <row r="47" spans="1:7">
      <c r="A47" s="132"/>
      <c r="B47" s="136" t="s">
        <v>374</v>
      </c>
      <c r="C47" s="152">
        <v>7.6305220883534099</v>
      </c>
      <c r="D47" s="152">
        <v>9.6190606226105952</v>
      </c>
      <c r="E47" s="152">
        <v>12.4</v>
      </c>
      <c r="F47" s="152">
        <v>12.4</v>
      </c>
      <c r="G47" s="152">
        <v>10.1</v>
      </c>
    </row>
    <row r="48" spans="1:7">
      <c r="A48" s="41"/>
      <c r="B48" s="38"/>
      <c r="C48" s="132"/>
      <c r="D48" s="132"/>
      <c r="E48" s="132"/>
    </row>
  </sheetData>
  <pageMargins left="0.28999999999999998" right="0.31496062992125984" top="0.41" bottom="0.74803149606299213" header="0.31496062992125984" footer="0.31496062992125984"/>
  <pageSetup paperSize="9" scale="90"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48EDA2C3E27624E994B1931569E49CB" ma:contentTypeVersion="0" ma:contentTypeDescription="Create a new document." ma:contentTypeScope="" ma:versionID="b32dec6442af4c1dddec72e1006f54cb">
  <xsd:schema xmlns:xsd="http://www.w3.org/2001/XMLSchema" xmlns:xs="http://www.w3.org/2001/XMLSchema" xmlns:p="http://schemas.microsoft.com/office/2006/metadata/properties" targetNamespace="http://schemas.microsoft.com/office/2006/metadata/properties" ma:root="true" ma:fieldsID="4c2daaae0bab6b83855d946d944959f6">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D816CA3-52BE-41FB-AAFA-9B3E750B7525}">
  <ds:schemaRefs>
    <ds:schemaRef ds:uri="http://schemas.microsoft.com/sharepoint/v3/contenttype/forms"/>
  </ds:schemaRefs>
</ds:datastoreItem>
</file>

<file path=customXml/itemProps2.xml><?xml version="1.0" encoding="utf-8"?>
<ds:datastoreItem xmlns:ds="http://schemas.openxmlformats.org/officeDocument/2006/customXml" ds:itemID="{F4471C3D-5E34-4201-9012-CA1C30713E24}">
  <ds:schemaRefs>
    <ds:schemaRef ds:uri="http://schemas.openxmlformats.org/package/2006/metadata/core-properties"/>
    <ds:schemaRef ds:uri="http://purl.org/dc/terms/"/>
    <ds:schemaRef ds:uri="http://purl.org/dc/elements/1.1/"/>
    <ds:schemaRef ds:uri="http://www.w3.org/XML/1998/namespace"/>
    <ds:schemaRef ds:uri="http://schemas.microsoft.com/office/2006/documentManagement/types"/>
    <ds:schemaRef ds:uri="http://schemas.microsoft.com/office/infopath/2007/PartnerControl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DA2902BF-4E72-4DCF-BAB6-483B20C27B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 Web App</Application>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Glamuzina Marko</dc:creator>
  <cp:keywords/>
  <cp:lastModifiedBy>Csepi István</cp:lastModifiedBy>
  <dcterms:created xsi:type="dcterms:W3CDTF">2015-01-09T10:37:27Z</dcterms:created>
  <dcterms:modified xsi:type="dcterms:W3CDTF">2018-04-12T09:54:19Z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0x010100F48EDA2C3E27624E994B1931569E49CB</vt:lpwstr>
  </property>
  <property fmtid="{D5CDD505-2E9C-101B-9397-08002B2CF9AE}" pid="3" name="BExAnalyzer_OldName">
    <vt:lpwstr>MOL Annual Fact Book.xlsx</vt:lpwstr>
  </property>
</Properties>
</file>